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8385" windowHeight="6465" tabRatio="872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'1'!$10:$11</definedName>
    <definedName name="_xlnm.Print_Area" localSheetId="0">'1'!$A$1:$F$40</definedName>
  </definedNames>
  <calcPr fullCalcOnLoad="1"/>
</workbook>
</file>

<file path=xl/sharedStrings.xml><?xml version="1.0" encoding="utf-8"?>
<sst xmlns="http://schemas.openxmlformats.org/spreadsheetml/2006/main" count="801" uniqueCount="193">
  <si>
    <t>Мероприятия в области коммунального хозяйства</t>
  </si>
  <si>
    <t>Другие вопросы в области жилищно-коммунального хозяйства</t>
  </si>
  <si>
    <t xml:space="preserve">Процент исполнения </t>
  </si>
  <si>
    <t>% исполнения</t>
  </si>
  <si>
    <t>1 06 00000 00 0000 000</t>
  </si>
  <si>
    <t>НАЛОГИ НА ИМУЩЕСТВО:</t>
  </si>
  <si>
    <t>Налог на имущество физических лиц</t>
  </si>
  <si>
    <t>1 06 01030 10 0000 110</t>
  </si>
  <si>
    <t>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</si>
  <si>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</si>
  <si>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</si>
  <si>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</si>
  <si>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</si>
  <si>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</si>
  <si>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</si>
  <si>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</si>
  <si>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</si>
  <si>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</si>
  <si>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 xml:space="preserve">2 02 01001 10 0000 151 </t>
  </si>
  <si>
    <t>Дотации бюджетам поселений на выравнивание 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</si>
  <si>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</si>
  <si>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</si>
  <si>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2 02 04000 00 0000 000</t>
  </si>
  <si>
    <t>2 02 04999 00 0000 151</t>
  </si>
  <si>
    <t xml:space="preserve">Прочие межбюджетные трансферты, передаваемые бюджетам </t>
  </si>
  <si>
    <t>2 02 04999 10 0000 151</t>
  </si>
  <si>
    <t xml:space="preserve">Прочие межбюджетные трансферты, передаваемые бюджетам поселений </t>
  </si>
  <si>
    <t>к решению муниципального</t>
  </si>
  <si>
    <t>комитета Крыловского сельского</t>
  </si>
  <si>
    <t>поселения Кировского муниципального</t>
  </si>
  <si>
    <t>района</t>
  </si>
  <si>
    <t>Целевые  программы муниципальных образований</t>
  </si>
  <si>
    <t>7950000</t>
  </si>
  <si>
    <t>Муниципальная долгосрочная целевая программа «Развитие муниципальной службы в Крыловском сельском поселении на 2012-2014гг.»</t>
  </si>
  <si>
    <t>7950100</t>
  </si>
  <si>
    <t>0200</t>
  </si>
  <si>
    <t>Обеспечение пожарной безопасности</t>
  </si>
  <si>
    <t>0310</t>
  </si>
  <si>
    <t>7950200</t>
  </si>
  <si>
    <t>Дорожное хозяйство (дорожные фонды)</t>
  </si>
  <si>
    <t>0503</t>
  </si>
  <si>
    <t>6000400</t>
  </si>
  <si>
    <t>Прочие мероприятия по благоустройству городских округов и поселений</t>
  </si>
  <si>
    <t>6000500</t>
  </si>
  <si>
    <t>7950300</t>
  </si>
  <si>
    <t>Муниципальная долгосрочная целевая программа «Энергосбережение и повышение энергетической эффективности в период 2010-2014гг на территории Крыловского сельского поселения»</t>
  </si>
  <si>
    <t>7950400</t>
  </si>
  <si>
    <t xml:space="preserve"> Приложение № 3</t>
  </si>
  <si>
    <t>Учреждение: Администрация Крыловского сельского поселения</t>
  </si>
  <si>
    <t>к решению муниципального комитета</t>
  </si>
  <si>
    <t>Крыловского сельского поселения</t>
  </si>
  <si>
    <t xml:space="preserve">                                                                                       Кировского муниципального района</t>
  </si>
  <si>
    <t xml:space="preserve"> Приложение № 2</t>
  </si>
  <si>
    <t xml:space="preserve">                                                                                             Приложение № 4</t>
  </si>
  <si>
    <t>Исполнение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</si>
  <si>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</si>
  <si>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</si>
  <si>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</si>
  <si>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Библиотеки</t>
  </si>
  <si>
    <t>тыс.руб.</t>
  </si>
  <si>
    <t>0000</t>
  </si>
  <si>
    <t>0000000</t>
  </si>
  <si>
    <t>000</t>
  </si>
  <si>
    <t>0100</t>
  </si>
  <si>
    <t>0102</t>
  </si>
  <si>
    <t>0020000</t>
  </si>
  <si>
    <t>0020300</t>
  </si>
  <si>
    <t>0104</t>
  </si>
  <si>
    <t>0020400</t>
  </si>
  <si>
    <t>0300</t>
  </si>
  <si>
    <t>0400</t>
  </si>
  <si>
    <t>0409</t>
  </si>
  <si>
    <t>0500</t>
  </si>
  <si>
    <t>0502</t>
  </si>
  <si>
    <t>0505</t>
  </si>
  <si>
    <t>0800</t>
  </si>
  <si>
    <t>0801</t>
  </si>
  <si>
    <t>0113</t>
  </si>
  <si>
    <t>Культура</t>
  </si>
  <si>
    <t xml:space="preserve">Жилищно-коммунальное хозяйство </t>
  </si>
  <si>
    <t>ПЕРЕЧЕНЬ</t>
  </si>
  <si>
    <t>Другие общегосударственные вопросы, всего</t>
  </si>
  <si>
    <t>Другие вопросы в области культуры, кинематографии</t>
  </si>
  <si>
    <t>ВСЕГО РАСХОДОВ:</t>
  </si>
  <si>
    <t>Код бюджетной классификации Российской Федерации</t>
  </si>
  <si>
    <t>Культура и кинематография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</si>
  <si>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</si>
  <si>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</si>
  <si>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</si>
  <si>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</si>
  <si>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</si>
  <si>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</si>
  <si>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</si>
  <si>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</si>
  <si>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</si>
  <si>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</si>
  <si>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</si>
  <si>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</si>
  <si>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</si>
  <si>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поступлений от других бюджетов бюджетной системы Российской Федерации</t>
  </si>
  <si>
    <t>2 02 01000 00 0000 151</t>
  </si>
  <si>
    <t>2 02 03000 00 0000 151</t>
  </si>
  <si>
    <t>Иные межбюджетные трансферты</t>
  </si>
  <si>
    <t>ВСЕГО ДОХОДОВ:</t>
  </si>
  <si>
    <t>Приложение № 1</t>
  </si>
  <si>
    <t>ИСПОЛНЕНИЕ</t>
  </si>
  <si>
    <t xml:space="preserve">подразделам, целевым статьям и видам расходов </t>
  </si>
  <si>
    <t>0804</t>
  </si>
  <si>
    <t>Учреждения культуры и мероприятия в сфере культуры и кинематографии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</si>
  <si>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</si>
  <si>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</si>
  <si>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</si>
  <si>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</si>
  <si>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</si>
  <si>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</si>
  <si>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</si>
  <si>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</si>
  <si>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</si>
  <si>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</si>
  <si>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Поддержка коммунального хозяйства</t>
  </si>
  <si>
    <t>0203</t>
  </si>
  <si>
    <t>Мобилизационная и вневойсковая подготовка</t>
  </si>
  <si>
    <t>Раздел подраздел</t>
  </si>
  <si>
    <t>Уточненный  план на 2014 год.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</si>
  <si>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</si>
  <si>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</si>
  <si>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</si>
  <si>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</si>
  <si>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</si>
  <si>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</si>
  <si>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от других бюджетов бюджетной системы Российской Федерации</t>
  </si>
  <si>
    <t xml:space="preserve">Дотации бюджетам субъектовРоссийской Федерациии муниципальных образований </t>
  </si>
  <si>
    <t>2 02 03007 05 0000 151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</si>
  <si>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</si>
  <si>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</si>
  <si>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</si>
  <si>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</si>
  <si>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</si>
  <si>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</si>
  <si>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</si>
  <si>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</si>
  <si>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</si>
  <si>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</si>
  <si>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</si>
  <si>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</si>
  <si>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</si>
  <si>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</si>
  <si>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</si>
  <si>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</si>
  <si>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</si>
  <si>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</si>
  <si>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Непрограммные направления деятельности органов государственной власти</t>
  </si>
  <si>
    <t>9900000</t>
  </si>
  <si>
    <t>Мероприятия непрограммных направлений деятельности органов государственной власти</t>
  </si>
  <si>
    <t>9990000</t>
  </si>
  <si>
    <t>9995118</t>
  </si>
  <si>
    <t>Муниципальная долгосрочная целевая программа «Пожарная безопасность и защита населения и территории Крыловского сельского поселения от чрезвычайных ситуаций на 2013-2014годы»</t>
  </si>
  <si>
    <t>Дорожное хозяйство</t>
  </si>
  <si>
    <t>Государственная программа "Развитие транспортного комплекса Приморского края" на 2013-2017 годы</t>
  </si>
  <si>
    <t>1200000</t>
  </si>
  <si>
    <t>Подпрограмма "Развитие дорожной отрасли в Приморском крае на 2013 - 2017 годы"</t>
  </si>
  <si>
    <t>1220000</t>
  </si>
  <si>
    <t>Содержание автомобильных дорог регионального или межмуниципального значения на территории Приморского края</t>
  </si>
  <si>
    <t>1222109</t>
  </si>
  <si>
    <t>Муниципальная целевая программа "Содержание и ремонт автомобильных дорог общего пользования местного значения и улично-дорожной сети Крыловского сельского поселения на 2014 год и плановый период 2015-2016 годов"</t>
  </si>
  <si>
    <t>Благоустройство</t>
  </si>
  <si>
    <t>6000000</t>
  </si>
  <si>
    <t>Организация  и содержание мест захоронения</t>
  </si>
  <si>
    <t>Муниципальная долгосрочная целевая программа «Профилактика терроризма и экстремизма в Крыловском сельском поселении на 2013-2015г.г.»</t>
  </si>
  <si>
    <t xml:space="preserve">Культура,  кинематография </t>
  </si>
  <si>
    <t>ВСЕГО:</t>
  </si>
  <si>
    <t>Уточненный  план на 2014 год</t>
  </si>
  <si>
    <t>Утвержденный план на 2014 г.</t>
  </si>
  <si>
    <t>Кассовое исполнение за 9 месяцев 2014 года</t>
  </si>
  <si>
    <t>Муниципальная долгосрочная целевая программа «Развитие культуры в Крыловском  сельском поселении  
на 2014 – 2015 годы»</t>
  </si>
  <si>
    <t>7950500</t>
  </si>
  <si>
    <t xml:space="preserve">Исполнение доходов местного бюджета за 2014 год 
</t>
  </si>
  <si>
    <t>Кассовое исполнение за 2014 год</t>
  </si>
  <si>
    <t>Субсидии бюджетам бюджетной системы Российской Федерации (межбюджетные субсидии)</t>
  </si>
  <si>
    <t>2 02 02000 00 0000 000</t>
  </si>
  <si>
    <t>Прочие субсидии бюджетам поселений</t>
  </si>
  <si>
    <t>2 02 02999 10 0000 151</t>
  </si>
  <si>
    <t xml:space="preserve">расходов местного бюджета за 2014год  по разделам, </t>
  </si>
  <si>
    <t>Субсидии из краевого бюджета бюджетам муниципальных образований  Приморского края на строительство, реконструкцию, ремонт объектов культуры (в том числе проектно-изыскательские работы) находящихся в муниципальной собственности</t>
  </si>
  <si>
    <t>0599205</t>
  </si>
  <si>
    <t>Муниципальная долгосрочная целевая программа «Энергосбережение и повышение энергетической эффективности в период 2010-2014 гг на территории Крыловского сельского поселения»</t>
  </si>
  <si>
    <t xml:space="preserve">расходов местного бюджета за 2014 год  в ведомственной структуре по разделам, </t>
  </si>
  <si>
    <t xml:space="preserve">муниципальных долгосрочных  программ, подлежащих к финансированию из бюджета Крыловского сельского поселения на 2014 год </t>
  </si>
  <si>
    <t>Исполнено за 2014 г.</t>
  </si>
  <si>
    <t>от 17.04.2015 № 232</t>
  </si>
  <si>
    <t>от 17.04.2015</t>
  </si>
  <si>
    <t>17.04.2015 №232</t>
  </si>
  <si>
    <t>от 17.04.2015 №232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</si>
</sst>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.0_р_._-;\-* #,##0.0_р_._-;_-* &quot;-&quot;?_р_._-;_-@_-"/>
    <numFmt numFmtId="172" formatCode="_-* #,##0_р_._-;\-* #,##0_р_._-;_-* &quot;-&quot;??_р_._-;_-@_-"/>
    <numFmt numFmtId="173" formatCode="#,##0.0"/>
    <numFmt numFmtId="174" formatCode="0.000"/>
    <numFmt numFmtId="175" formatCode="0.00000"/>
    <numFmt numFmtId="176" formatCode="0.0000"/>
    <numFmt numFmtId="177" formatCode="_-* #,##0.00_р_._-;\-* #,##0.00_р_._-;_-* &quot;-&quot;?_р_._-;_-@_-"/>
    <numFmt numFmtId="178" formatCode="0.000000"/>
    <numFmt numFmtId="179" formatCode="_-* #,##0_р_._-;\-* #,##0_р_._-;_-* &quot;-&quot;?_р_._-;_-@_-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8" fontId="3" fillId="0" borderId="10" xfId="6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Alignment="1">
      <alignment horizontal="left" vertical="justify"/>
    </xf>
    <xf numFmtId="168" fontId="9" fillId="0" borderId="10" xfId="60" applyNumberFormat="1" applyFont="1" applyBorder="1" applyAlignment="1">
      <alignment horizontal="center" vertical="center" wrapText="1"/>
    </xf>
    <xf numFmtId="168" fontId="6" fillId="0" borderId="10" xfId="60" applyNumberFormat="1" applyFont="1" applyBorder="1" applyAlignment="1">
      <alignment horizontal="center" vertical="center" wrapText="1"/>
    </xf>
    <xf numFmtId="168" fontId="6" fillId="0" borderId="10" xfId="60" applyNumberFormat="1" applyFont="1" applyFill="1" applyBorder="1" applyAlignment="1">
      <alignment horizontal="center" vertical="center" wrapText="1"/>
    </xf>
    <xf numFmtId="168" fontId="3" fillId="0" borderId="10" xfId="6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68" fontId="10" fillId="0" borderId="10" xfId="6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168" fontId="11" fillId="0" borderId="10" xfId="6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168" fontId="12" fillId="0" borderId="10" xfId="6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center" wrapText="1"/>
    </xf>
    <xf numFmtId="2" fontId="11" fillId="0" borderId="10" xfId="6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168" fontId="11" fillId="0" borderId="10" xfId="60" applyNumberFormat="1" applyFont="1" applyBorder="1" applyAlignment="1">
      <alignment horizontal="center" vertical="center" wrapText="1"/>
    </xf>
    <xf numFmtId="168" fontId="8" fillId="0" borderId="10" xfId="60" applyNumberFormat="1" applyFont="1" applyBorder="1" applyAlignment="1">
      <alignment horizontal="center" vertical="center" wrapText="1"/>
    </xf>
    <xf numFmtId="168" fontId="12" fillId="0" borderId="10" xfId="6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shrinkToFit="1"/>
    </xf>
    <xf numFmtId="49" fontId="12" fillId="24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 shrinkToFit="1"/>
    </xf>
    <xf numFmtId="168" fontId="12" fillId="0" borderId="10" xfId="0" applyNumberFormat="1" applyFont="1" applyFill="1" applyBorder="1" applyAlignment="1">
      <alignment horizontal="center" vertical="center" shrinkToFit="1"/>
    </xf>
    <xf numFmtId="168" fontId="11" fillId="0" borderId="10" xfId="0" applyNumberFormat="1" applyFont="1" applyFill="1" applyBorder="1" applyAlignment="1">
      <alignment horizontal="center" vertical="center" shrinkToFit="1"/>
    </xf>
    <xf numFmtId="168" fontId="13" fillId="0" borderId="10" xfId="0" applyNumberFormat="1" applyFont="1" applyFill="1" applyBorder="1" applyAlignment="1">
      <alignment horizontal="center" vertical="center" shrinkToFit="1"/>
    </xf>
    <xf numFmtId="168" fontId="10" fillId="0" borderId="10" xfId="0" applyNumberFormat="1" applyFont="1" applyFill="1" applyBorder="1" applyAlignment="1">
      <alignment horizontal="center" vertical="center" shrinkToFit="1"/>
    </xf>
    <xf numFmtId="168" fontId="12" fillId="0" borderId="10" xfId="0" applyNumberFormat="1" applyFont="1" applyFill="1" applyBorder="1" applyAlignment="1">
      <alignment horizontal="center" vertical="center" wrapText="1" shrinkToFit="1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11" fillId="0" borderId="10" xfId="60" applyNumberFormat="1" applyFont="1" applyFill="1" applyBorder="1" applyAlignment="1">
      <alignment horizontal="center" vertical="center" wrapText="1"/>
    </xf>
    <xf numFmtId="168" fontId="12" fillId="0" borderId="10" xfId="60" applyNumberFormat="1" applyFont="1" applyFill="1" applyBorder="1" applyAlignment="1">
      <alignment horizontal="center" vertical="center" wrapText="1"/>
    </xf>
    <xf numFmtId="2" fontId="12" fillId="0" borderId="10" xfId="60" applyNumberFormat="1" applyFont="1" applyFill="1" applyBorder="1" applyAlignment="1">
      <alignment horizontal="center" vertical="center" wrapText="1"/>
    </xf>
    <xf numFmtId="168" fontId="12" fillId="0" borderId="10" xfId="6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F40"/>
  <sheetViews>
    <sheetView view="pageBreakPreview" zoomScaleSheetLayoutView="100" zoomScalePageLayoutView="0" workbookViewId="0" topLeftCell="A1">
      <pane xSplit="1" ySplit="11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6" sqref="C6:F6"/>
    </sheetView>
  </sheetViews>
  <sheetFormatPr defaultColWidth="9.00390625" defaultRowHeight="12.75"/>
  <cols>
    <col min="1" max="1" width="25.375" style="4" customWidth="1"/>
    <col min="2" max="2" width="9.125" style="4" customWidth="1"/>
    <col min="3" max="3" width="38.25390625" style="5" customWidth="1"/>
    <col min="4" max="4" width="11.875" style="1" customWidth="1"/>
    <col min="5" max="5" width="10.75390625" style="0" customWidth="1"/>
    <col min="6" max="6" width="9.375" style="0" customWidth="1"/>
  </cols>
  <sheetData>
    <row r="1" spans="1:6" ht="16.5" customHeight="1">
      <c r="A1" s="15"/>
      <c r="B1" s="15"/>
      <c r="C1" s="96" t="s">
        <v>104</v>
      </c>
      <c r="D1" s="96"/>
      <c r="E1" s="96"/>
      <c r="F1" s="96"/>
    </row>
    <row r="2" spans="1:6" ht="13.5" customHeight="1">
      <c r="A2" s="15"/>
      <c r="B2" s="15"/>
      <c r="C2" s="96" t="s">
        <v>27</v>
      </c>
      <c r="D2" s="96"/>
      <c r="E2" s="96"/>
      <c r="F2" s="96"/>
    </row>
    <row r="3" spans="1:6" ht="15.75" customHeight="1">
      <c r="A3" s="15"/>
      <c r="B3" s="15"/>
      <c r="C3" s="96" t="s">
        <v>28</v>
      </c>
      <c r="D3" s="96"/>
      <c r="E3" s="96"/>
      <c r="F3" s="96"/>
    </row>
    <row r="4" spans="1:6" ht="15.75" customHeight="1">
      <c r="A4" s="15"/>
      <c r="B4" s="15"/>
      <c r="C4" s="96" t="s">
        <v>29</v>
      </c>
      <c r="D4" s="96"/>
      <c r="E4" s="96"/>
      <c r="F4" s="96"/>
    </row>
    <row r="5" spans="1:6" ht="15.75" customHeight="1">
      <c r="A5" s="15"/>
      <c r="B5" s="15"/>
      <c r="C5" s="96" t="s">
        <v>30</v>
      </c>
      <c r="D5" s="96"/>
      <c r="E5" s="96"/>
      <c r="F5" s="96"/>
    </row>
    <row r="6" spans="1:6" ht="13.5" customHeight="1">
      <c r="A6" s="15"/>
      <c r="B6" s="15"/>
      <c r="C6" s="97" t="s">
        <v>189</v>
      </c>
      <c r="D6" s="96"/>
      <c r="E6" s="96"/>
      <c r="F6" s="96"/>
    </row>
    <row r="7" spans="1:6" ht="13.5" customHeight="1" hidden="1">
      <c r="A7" s="15"/>
      <c r="B7" s="15"/>
      <c r="C7" s="16"/>
      <c r="D7" s="17"/>
      <c r="E7" s="9"/>
      <c r="F7" s="9"/>
    </row>
    <row r="8" spans="1:6" ht="15.75" customHeight="1">
      <c r="A8" s="83" t="s">
        <v>176</v>
      </c>
      <c r="B8" s="83"/>
      <c r="C8" s="83"/>
      <c r="D8" s="83"/>
      <c r="E8" s="83"/>
      <c r="F8" s="83"/>
    </row>
    <row r="9" spans="1:6" ht="15" customHeight="1">
      <c r="A9" s="18"/>
      <c r="B9" s="90"/>
      <c r="C9" s="90"/>
      <c r="D9" s="14"/>
      <c r="E9" s="14" t="s">
        <v>59</v>
      </c>
      <c r="F9" s="9"/>
    </row>
    <row r="10" spans="1:6" ht="15" customHeight="1">
      <c r="A10" s="88" t="s">
        <v>84</v>
      </c>
      <c r="B10" s="88" t="s">
        <v>109</v>
      </c>
      <c r="C10" s="88"/>
      <c r="D10" s="89" t="s">
        <v>123</v>
      </c>
      <c r="E10" s="89" t="s">
        <v>177</v>
      </c>
      <c r="F10" s="89" t="s">
        <v>2</v>
      </c>
    </row>
    <row r="11" spans="1:6" ht="63.75" customHeight="1">
      <c r="A11" s="88"/>
      <c r="B11" s="88"/>
      <c r="C11" s="88"/>
      <c r="D11" s="89"/>
      <c r="E11" s="89"/>
      <c r="F11" s="89"/>
    </row>
    <row r="12" spans="1:6" s="2" customFormat="1" ht="18.75" customHeight="1">
      <c r="A12" s="29" t="s">
        <v>86</v>
      </c>
      <c r="B12" s="92" t="s">
        <v>87</v>
      </c>
      <c r="C12" s="93"/>
      <c r="D12" s="30">
        <f>D13+D17+D23+D25+D15</f>
        <v>2219.1</v>
      </c>
      <c r="E12" s="30">
        <f>E13+E17+E23+E25+E15</f>
        <v>2216.8</v>
      </c>
      <c r="F12" s="19">
        <f>E12/D12*100</f>
        <v>99.89635437790096</v>
      </c>
    </row>
    <row r="13" spans="1:6" s="2" customFormat="1" ht="15" customHeight="1">
      <c r="A13" s="31" t="s">
        <v>88</v>
      </c>
      <c r="B13" s="86" t="s">
        <v>89</v>
      </c>
      <c r="C13" s="87"/>
      <c r="D13" s="32">
        <f>SUM(D14)</f>
        <v>211.4</v>
      </c>
      <c r="E13" s="21">
        <f>SUM(E14)</f>
        <v>209.4</v>
      </c>
      <c r="F13" s="20">
        <f aca="true" t="shared" si="0" ref="F13:F40">E13/D13*100</f>
        <v>99.05392620624409</v>
      </c>
    </row>
    <row r="14" spans="1:6" ht="18.75" customHeight="1">
      <c r="A14" s="33" t="s">
        <v>90</v>
      </c>
      <c r="B14" s="84" t="s">
        <v>91</v>
      </c>
      <c r="C14" s="85"/>
      <c r="D14" s="34">
        <v>211.4</v>
      </c>
      <c r="E14" s="7">
        <v>209.4</v>
      </c>
      <c r="F14" s="19">
        <f t="shared" si="0"/>
        <v>99.05392620624409</v>
      </c>
    </row>
    <row r="15" spans="1:6" ht="63.75" customHeight="1">
      <c r="A15" s="35" t="s">
        <v>124</v>
      </c>
      <c r="B15" s="86" t="s">
        <v>125</v>
      </c>
      <c r="C15" s="87"/>
      <c r="D15" s="32">
        <f>D16</f>
        <v>1509</v>
      </c>
      <c r="E15" s="32">
        <f>E16</f>
        <v>1508.7</v>
      </c>
      <c r="F15" s="20">
        <f t="shared" si="0"/>
        <v>99.98011928429423</v>
      </c>
    </row>
    <row r="16" spans="1:6" ht="42" customHeight="1">
      <c r="A16" s="36" t="s">
        <v>126</v>
      </c>
      <c r="B16" s="84" t="s">
        <v>127</v>
      </c>
      <c r="C16" s="85"/>
      <c r="D16" s="37">
        <v>1509</v>
      </c>
      <c r="E16" s="82">
        <v>1508.7</v>
      </c>
      <c r="F16" s="19">
        <f t="shared" si="0"/>
        <v>99.98011928429423</v>
      </c>
    </row>
    <row r="17" spans="1:6" ht="21" customHeight="1">
      <c r="A17" s="38" t="s">
        <v>4</v>
      </c>
      <c r="B17" s="91" t="s">
        <v>5</v>
      </c>
      <c r="C17" s="87"/>
      <c r="D17" s="32">
        <f>D18+D20</f>
        <v>296.7</v>
      </c>
      <c r="E17" s="42">
        <f>E18+E20</f>
        <v>296.7</v>
      </c>
      <c r="F17" s="43">
        <f t="shared" si="0"/>
        <v>100</v>
      </c>
    </row>
    <row r="18" spans="1:6" ht="18" customHeight="1">
      <c r="A18" s="39" t="s">
        <v>128</v>
      </c>
      <c r="B18" s="84" t="s">
        <v>6</v>
      </c>
      <c r="C18" s="85"/>
      <c r="D18" s="34">
        <f>D19</f>
        <v>37.3</v>
      </c>
      <c r="E18" s="44">
        <f>E19</f>
        <v>37.4</v>
      </c>
      <c r="F18" s="19">
        <f t="shared" si="0"/>
        <v>100.26809651474531</v>
      </c>
    </row>
    <row r="19" spans="1:6" s="2" customFormat="1" ht="65.25" customHeight="1">
      <c r="A19" s="36" t="s">
        <v>7</v>
      </c>
      <c r="B19" s="84" t="s">
        <v>129</v>
      </c>
      <c r="C19" s="85"/>
      <c r="D19" s="34">
        <v>37.3</v>
      </c>
      <c r="E19" s="82">
        <v>37.4</v>
      </c>
      <c r="F19" s="19">
        <f t="shared" si="0"/>
        <v>100.26809651474531</v>
      </c>
    </row>
    <row r="20" spans="1:6" ht="15" customHeight="1">
      <c r="A20" s="36" t="s">
        <v>8</v>
      </c>
      <c r="B20" s="84" t="s">
        <v>9</v>
      </c>
      <c r="C20" s="85"/>
      <c r="D20" s="34">
        <f>D21+D22</f>
        <v>259.4</v>
      </c>
      <c r="E20" s="34">
        <f>E21+E22</f>
        <v>259.3</v>
      </c>
      <c r="F20" s="19">
        <f t="shared" si="0"/>
        <v>99.9614494988435</v>
      </c>
    </row>
    <row r="21" spans="1:6" ht="96" customHeight="1">
      <c r="A21" s="36" t="s">
        <v>10</v>
      </c>
      <c r="B21" s="84" t="s">
        <v>11</v>
      </c>
      <c r="C21" s="85"/>
      <c r="D21" s="34">
        <v>251.1</v>
      </c>
      <c r="E21" s="7">
        <v>251.1</v>
      </c>
      <c r="F21" s="19">
        <f t="shared" si="0"/>
        <v>100</v>
      </c>
    </row>
    <row r="22" spans="1:6" ht="93.75" customHeight="1">
      <c r="A22" s="36" t="s">
        <v>12</v>
      </c>
      <c r="B22" s="84" t="s">
        <v>13</v>
      </c>
      <c r="C22" s="85"/>
      <c r="D22" s="34">
        <v>8.3</v>
      </c>
      <c r="E22" s="44">
        <v>8.2</v>
      </c>
      <c r="F22" s="19">
        <f t="shared" si="0"/>
        <v>98.79518072289156</v>
      </c>
    </row>
    <row r="23" spans="1:6" s="2" customFormat="1" ht="21.75" customHeight="1">
      <c r="A23" s="31" t="s">
        <v>92</v>
      </c>
      <c r="B23" s="86" t="s">
        <v>93</v>
      </c>
      <c r="C23" s="87"/>
      <c r="D23" s="32">
        <f>SUM(D24:D24)</f>
        <v>27.5</v>
      </c>
      <c r="E23" s="42">
        <f>E24</f>
        <v>27.5</v>
      </c>
      <c r="F23" s="20">
        <f t="shared" si="0"/>
        <v>100</v>
      </c>
    </row>
    <row r="24" spans="1:6" ht="110.25" customHeight="1">
      <c r="A24" s="36" t="s">
        <v>14</v>
      </c>
      <c r="B24" s="84" t="s">
        <v>15</v>
      </c>
      <c r="C24" s="85"/>
      <c r="D24" s="34">
        <v>27.5</v>
      </c>
      <c r="E24" s="82">
        <v>27.5</v>
      </c>
      <c r="F24" s="19">
        <f t="shared" si="0"/>
        <v>100</v>
      </c>
    </row>
    <row r="25" spans="1:6" ht="61.5" customHeight="1">
      <c r="A25" s="31" t="s">
        <v>94</v>
      </c>
      <c r="B25" s="86" t="s">
        <v>95</v>
      </c>
      <c r="C25" s="87"/>
      <c r="D25" s="32">
        <f>D26</f>
        <v>174.5</v>
      </c>
      <c r="E25" s="32">
        <f>E26</f>
        <v>174.5</v>
      </c>
      <c r="F25" s="19">
        <f t="shared" si="0"/>
        <v>100</v>
      </c>
    </row>
    <row r="26" spans="1:6" s="2" customFormat="1" ht="107.25" customHeight="1">
      <c r="A26" s="36" t="s">
        <v>16</v>
      </c>
      <c r="B26" s="84" t="s">
        <v>17</v>
      </c>
      <c r="C26" s="85"/>
      <c r="D26" s="44">
        <v>174.5</v>
      </c>
      <c r="E26" s="22">
        <v>174.5</v>
      </c>
      <c r="F26" s="19">
        <f t="shared" si="0"/>
        <v>100</v>
      </c>
    </row>
    <row r="27" spans="1:6" ht="19.5" customHeight="1">
      <c r="A27" s="31" t="s">
        <v>96</v>
      </c>
      <c r="B27" s="86" t="s">
        <v>97</v>
      </c>
      <c r="C27" s="87"/>
      <c r="D27" s="32">
        <f>D28</f>
        <v>4287.08</v>
      </c>
      <c r="E27" s="32">
        <f>E28</f>
        <v>3973.88</v>
      </c>
      <c r="F27" s="20">
        <f t="shared" si="0"/>
        <v>92.69432807412038</v>
      </c>
    </row>
    <row r="28" spans="1:6" ht="49.5" customHeight="1">
      <c r="A28" s="36" t="s">
        <v>98</v>
      </c>
      <c r="B28" s="84" t="s">
        <v>99</v>
      </c>
      <c r="C28" s="85"/>
      <c r="D28" s="32">
        <f>D34+D37+D29+D32</f>
        <v>4287.08</v>
      </c>
      <c r="E28" s="32">
        <f>E34+E37+E29+E32</f>
        <v>3973.88</v>
      </c>
      <c r="F28" s="20">
        <f t="shared" si="0"/>
        <v>92.69432807412038</v>
      </c>
    </row>
    <row r="29" spans="1:6" s="2" customFormat="1" ht="34.5" customHeight="1">
      <c r="A29" s="31" t="s">
        <v>100</v>
      </c>
      <c r="B29" s="86" t="s">
        <v>130</v>
      </c>
      <c r="C29" s="87"/>
      <c r="D29" s="32">
        <f>D30</f>
        <v>2258</v>
      </c>
      <c r="E29" s="79">
        <f>E30</f>
        <v>2258</v>
      </c>
      <c r="F29" s="32">
        <f t="shared" si="0"/>
        <v>100</v>
      </c>
    </row>
    <row r="30" spans="1:6" s="2" customFormat="1" ht="34.5" customHeight="1">
      <c r="A30" s="36" t="s">
        <v>100</v>
      </c>
      <c r="B30" s="84" t="s">
        <v>131</v>
      </c>
      <c r="C30" s="85"/>
      <c r="D30" s="34">
        <f>D31</f>
        <v>2258</v>
      </c>
      <c r="E30" s="80">
        <f>E31</f>
        <v>2258</v>
      </c>
      <c r="F30" s="30">
        <f t="shared" si="0"/>
        <v>100</v>
      </c>
    </row>
    <row r="31" spans="1:6" s="2" customFormat="1" ht="34.5" customHeight="1">
      <c r="A31" s="36" t="s">
        <v>18</v>
      </c>
      <c r="B31" s="84" t="s">
        <v>19</v>
      </c>
      <c r="C31" s="85"/>
      <c r="D31" s="34">
        <v>2258</v>
      </c>
      <c r="E31" s="80">
        <v>2258</v>
      </c>
      <c r="F31" s="30">
        <f t="shared" si="0"/>
        <v>100</v>
      </c>
    </row>
    <row r="32" spans="1:6" s="2" customFormat="1" ht="48" customHeight="1">
      <c r="A32" s="36" t="s">
        <v>179</v>
      </c>
      <c r="B32" s="84" t="s">
        <v>178</v>
      </c>
      <c r="C32" s="85"/>
      <c r="D32" s="34">
        <f>D33</f>
        <v>700</v>
      </c>
      <c r="E32" s="34">
        <f>E33</f>
        <v>630</v>
      </c>
      <c r="F32" s="30">
        <f t="shared" si="0"/>
        <v>90</v>
      </c>
    </row>
    <row r="33" spans="1:6" s="2" customFormat="1" ht="34.5" customHeight="1">
      <c r="A33" s="36" t="s">
        <v>181</v>
      </c>
      <c r="B33" s="94" t="s">
        <v>180</v>
      </c>
      <c r="C33" s="95"/>
      <c r="D33" s="34">
        <v>700</v>
      </c>
      <c r="E33" s="80">
        <v>630</v>
      </c>
      <c r="F33" s="30">
        <f t="shared" si="0"/>
        <v>90</v>
      </c>
    </row>
    <row r="34" spans="1:6" s="2" customFormat="1" ht="35.25" customHeight="1">
      <c r="A34" s="31" t="s">
        <v>101</v>
      </c>
      <c r="B34" s="86" t="s">
        <v>55</v>
      </c>
      <c r="C34" s="87"/>
      <c r="D34" s="40">
        <f>D35</f>
        <v>98.78</v>
      </c>
      <c r="E34" s="40">
        <f>E35</f>
        <v>98.78</v>
      </c>
      <c r="F34" s="30">
        <f t="shared" si="0"/>
        <v>100</v>
      </c>
    </row>
    <row r="35" spans="1:6" s="2" customFormat="1" ht="61.5" customHeight="1">
      <c r="A35" s="36" t="s">
        <v>20</v>
      </c>
      <c r="B35" s="84" t="s">
        <v>21</v>
      </c>
      <c r="C35" s="85"/>
      <c r="D35" s="37">
        <v>98.78</v>
      </c>
      <c r="E35" s="81">
        <v>98.78</v>
      </c>
      <c r="F35" s="30">
        <f t="shared" si="0"/>
        <v>100</v>
      </c>
    </row>
    <row r="36" spans="1:6" ht="36.75" customHeight="1" hidden="1">
      <c r="A36" s="36" t="s">
        <v>132</v>
      </c>
      <c r="B36" s="84" t="s">
        <v>133</v>
      </c>
      <c r="C36" s="85"/>
      <c r="D36" s="34"/>
      <c r="E36" s="80"/>
      <c r="F36" s="30" t="e">
        <f t="shared" si="0"/>
        <v>#DIV/0!</v>
      </c>
    </row>
    <row r="37" spans="1:6" ht="19.5" customHeight="1">
      <c r="A37" s="31" t="s">
        <v>22</v>
      </c>
      <c r="B37" s="86" t="s">
        <v>102</v>
      </c>
      <c r="C37" s="87"/>
      <c r="D37" s="32">
        <f>D38</f>
        <v>1230.3</v>
      </c>
      <c r="E37" s="32">
        <f>E38</f>
        <v>987.1</v>
      </c>
      <c r="F37" s="30">
        <f t="shared" si="0"/>
        <v>80.2324636267577</v>
      </c>
    </row>
    <row r="38" spans="1:6" ht="36.75" customHeight="1">
      <c r="A38" s="41" t="s">
        <v>23</v>
      </c>
      <c r="B38" s="84" t="s">
        <v>24</v>
      </c>
      <c r="C38" s="85"/>
      <c r="D38" s="34">
        <f>D39</f>
        <v>1230.3</v>
      </c>
      <c r="E38" s="34">
        <f>E39</f>
        <v>987.1</v>
      </c>
      <c r="F38" s="19">
        <f t="shared" si="0"/>
        <v>80.2324636267577</v>
      </c>
    </row>
    <row r="39" spans="1:6" ht="36.75" customHeight="1">
      <c r="A39" s="41" t="s">
        <v>25</v>
      </c>
      <c r="B39" s="84" t="s">
        <v>26</v>
      </c>
      <c r="C39" s="85"/>
      <c r="D39" s="34">
        <v>1230.3</v>
      </c>
      <c r="E39" s="7">
        <v>987.1</v>
      </c>
      <c r="F39" s="19">
        <f t="shared" si="0"/>
        <v>80.2324636267577</v>
      </c>
    </row>
    <row r="40" spans="1:6" ht="22.5" customHeight="1">
      <c r="A40" s="36"/>
      <c r="B40" s="86" t="s">
        <v>103</v>
      </c>
      <c r="C40" s="87"/>
      <c r="D40" s="42">
        <f>D27+D12</f>
        <v>6506.18</v>
      </c>
      <c r="E40" s="42">
        <f>E27+E12</f>
        <v>6190.68</v>
      </c>
      <c r="F40" s="20">
        <f t="shared" si="0"/>
        <v>95.15076435020242</v>
      </c>
    </row>
  </sheetData>
  <sheetProtection/>
  <mergeCells count="42">
    <mergeCell ref="C1:F1"/>
    <mergeCell ref="C2:F2"/>
    <mergeCell ref="C3:F3"/>
    <mergeCell ref="C6:F6"/>
    <mergeCell ref="C4:F4"/>
    <mergeCell ref="C5:F5"/>
    <mergeCell ref="B40:C40"/>
    <mergeCell ref="B39:C39"/>
    <mergeCell ref="B38:C38"/>
    <mergeCell ref="B37:C37"/>
    <mergeCell ref="E10:E11"/>
    <mergeCell ref="F10:F11"/>
    <mergeCell ref="B27:C27"/>
    <mergeCell ref="B35:C35"/>
    <mergeCell ref="B28:C28"/>
    <mergeCell ref="B24:C24"/>
    <mergeCell ref="B36:C36"/>
    <mergeCell ref="B29:C29"/>
    <mergeCell ref="B25:C25"/>
    <mergeCell ref="B26:C26"/>
    <mergeCell ref="B34:C34"/>
    <mergeCell ref="B30:C30"/>
    <mergeCell ref="B31:C31"/>
    <mergeCell ref="B32:C32"/>
    <mergeCell ref="B33:C33"/>
    <mergeCell ref="B9:C9"/>
    <mergeCell ref="B17:C17"/>
    <mergeCell ref="B16:C16"/>
    <mergeCell ref="B12:C12"/>
    <mergeCell ref="B13:C13"/>
    <mergeCell ref="B14:C14"/>
    <mergeCell ref="B15:C15"/>
    <mergeCell ref="A8:F8"/>
    <mergeCell ref="B22:C22"/>
    <mergeCell ref="B23:C23"/>
    <mergeCell ref="B18:C18"/>
    <mergeCell ref="B19:C19"/>
    <mergeCell ref="B20:C20"/>
    <mergeCell ref="B21:C21"/>
    <mergeCell ref="A10:A11"/>
    <mergeCell ref="B10:C11"/>
    <mergeCell ref="D10:D11"/>
  </mergeCells>
  <printOptions/>
  <pageMargins left="0.1968503937007874" right="0.1968503937007874" top="0" bottom="0" header="0.2362204724409449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102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46.125" style="0" customWidth="1"/>
    <col min="2" max="2" width="7.25390625" style="0" customWidth="1"/>
    <col min="3" max="3" width="11.00390625" style="0" customWidth="1"/>
    <col min="4" max="4" width="7.25390625" style="0" customWidth="1"/>
    <col min="5" max="5" width="8.75390625" style="0" customWidth="1"/>
    <col min="6" max="6" width="9.00390625" style="0" customWidth="1"/>
  </cols>
  <sheetData>
    <row r="1" spans="1:7" ht="15">
      <c r="A1" s="9"/>
      <c r="B1" s="9"/>
      <c r="C1" s="9"/>
      <c r="D1" s="9"/>
      <c r="E1" s="9"/>
      <c r="F1" s="9"/>
      <c r="G1" s="10" t="s">
        <v>52</v>
      </c>
    </row>
    <row r="2" spans="1:7" ht="15">
      <c r="A2" s="9"/>
      <c r="B2" s="9"/>
      <c r="C2" s="9"/>
      <c r="D2" s="9"/>
      <c r="E2" s="9"/>
      <c r="F2" s="9"/>
      <c r="G2" s="10" t="s">
        <v>27</v>
      </c>
    </row>
    <row r="3" spans="1:7" ht="15">
      <c r="A3" s="9"/>
      <c r="B3" s="9"/>
      <c r="C3" s="9"/>
      <c r="D3" s="9"/>
      <c r="E3" s="9"/>
      <c r="F3" s="9"/>
      <c r="G3" s="10" t="s">
        <v>28</v>
      </c>
    </row>
    <row r="4" spans="1:7" ht="15">
      <c r="A4" s="9"/>
      <c r="B4" s="9"/>
      <c r="C4" s="9"/>
      <c r="D4" s="9"/>
      <c r="E4" s="9"/>
      <c r="F4" s="9"/>
      <c r="G4" s="10" t="s">
        <v>29</v>
      </c>
    </row>
    <row r="5" spans="1:7" ht="15">
      <c r="A5" s="9"/>
      <c r="B5" s="9"/>
      <c r="C5" s="9"/>
      <c r="D5" s="9"/>
      <c r="E5" s="9"/>
      <c r="F5" s="9"/>
      <c r="G5" s="10" t="s">
        <v>30</v>
      </c>
    </row>
    <row r="6" spans="1:7" ht="15">
      <c r="A6" s="9"/>
      <c r="B6" s="9"/>
      <c r="C6" s="9"/>
      <c r="D6" s="9"/>
      <c r="E6" s="9" t="s">
        <v>190</v>
      </c>
      <c r="F6" s="9"/>
      <c r="G6" s="10">
        <v>232</v>
      </c>
    </row>
    <row r="7" spans="1:7" ht="14.25">
      <c r="A7" s="98" t="s">
        <v>54</v>
      </c>
      <c r="B7" s="98"/>
      <c r="C7" s="98"/>
      <c r="D7" s="98"/>
      <c r="E7" s="98"/>
      <c r="F7" s="98"/>
      <c r="G7" s="98"/>
    </row>
    <row r="8" spans="1:7" ht="14.25" customHeight="1">
      <c r="A8" s="98" t="s">
        <v>182</v>
      </c>
      <c r="B8" s="98"/>
      <c r="C8" s="98"/>
      <c r="D8" s="98"/>
      <c r="E8" s="98"/>
      <c r="F8" s="98"/>
      <c r="G8" s="98"/>
    </row>
    <row r="9" spans="1:7" ht="14.25">
      <c r="A9" s="98" t="s">
        <v>106</v>
      </c>
      <c r="B9" s="98"/>
      <c r="C9" s="98"/>
      <c r="D9" s="98"/>
      <c r="E9" s="98"/>
      <c r="F9" s="98"/>
      <c r="G9" s="98"/>
    </row>
    <row r="10" spans="1:7" ht="15">
      <c r="A10" s="13"/>
      <c r="B10" s="13"/>
      <c r="C10" s="13"/>
      <c r="D10" s="13"/>
      <c r="E10" s="13"/>
      <c r="F10" s="13"/>
      <c r="G10" s="14" t="s">
        <v>59</v>
      </c>
    </row>
    <row r="11" spans="1:7" ht="87.75" customHeight="1">
      <c r="A11" s="3"/>
      <c r="B11" s="6" t="s">
        <v>122</v>
      </c>
      <c r="C11" s="6" t="s">
        <v>111</v>
      </c>
      <c r="D11" s="6" t="s">
        <v>112</v>
      </c>
      <c r="E11" s="23" t="s">
        <v>171</v>
      </c>
      <c r="F11" s="6" t="s">
        <v>177</v>
      </c>
      <c r="G11" s="6" t="s">
        <v>2</v>
      </c>
    </row>
    <row r="12" spans="1:7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5.75">
      <c r="A13" s="45" t="s">
        <v>113</v>
      </c>
      <c r="B13" s="46" t="s">
        <v>63</v>
      </c>
      <c r="C13" s="46" t="s">
        <v>61</v>
      </c>
      <c r="D13" s="46" t="s">
        <v>62</v>
      </c>
      <c r="E13" s="64">
        <f>E14+E19+E28</f>
        <v>1391.1</v>
      </c>
      <c r="F13" s="64">
        <f>F14+F19+F28</f>
        <v>1376.6999999999998</v>
      </c>
      <c r="G13" s="58">
        <f>F13/E13*100</f>
        <v>98.96484796204442</v>
      </c>
    </row>
    <row r="14" spans="1:7" ht="49.5" customHeight="1">
      <c r="A14" s="47" t="s">
        <v>114</v>
      </c>
      <c r="B14" s="48" t="s">
        <v>64</v>
      </c>
      <c r="C14" s="48" t="s">
        <v>61</v>
      </c>
      <c r="D14" s="48" t="s">
        <v>62</v>
      </c>
      <c r="E14" s="65">
        <f aca="true" t="shared" si="0" ref="E14:F17">E15</f>
        <v>684.8</v>
      </c>
      <c r="F14" s="59">
        <f t="shared" si="0"/>
        <v>684.8</v>
      </c>
      <c r="G14" s="63">
        <f aca="true" t="shared" si="1" ref="G14:G77">F14/E14*100</f>
        <v>100</v>
      </c>
    </row>
    <row r="15" spans="1:7" ht="77.25" customHeight="1">
      <c r="A15" s="49" t="s">
        <v>134</v>
      </c>
      <c r="B15" s="50" t="s">
        <v>64</v>
      </c>
      <c r="C15" s="50" t="s">
        <v>65</v>
      </c>
      <c r="D15" s="50" t="s">
        <v>62</v>
      </c>
      <c r="E15" s="66">
        <f t="shared" si="0"/>
        <v>684.8</v>
      </c>
      <c r="F15" s="59">
        <f t="shared" si="0"/>
        <v>684.8</v>
      </c>
      <c r="G15" s="63">
        <f t="shared" si="1"/>
        <v>100</v>
      </c>
    </row>
    <row r="16" spans="1:7" ht="20.25" customHeight="1">
      <c r="A16" s="49" t="s">
        <v>135</v>
      </c>
      <c r="B16" s="50" t="s">
        <v>64</v>
      </c>
      <c r="C16" s="50" t="s">
        <v>66</v>
      </c>
      <c r="D16" s="50" t="s">
        <v>62</v>
      </c>
      <c r="E16" s="66">
        <f t="shared" si="0"/>
        <v>684.8</v>
      </c>
      <c r="F16" s="59">
        <f t="shared" si="0"/>
        <v>684.8</v>
      </c>
      <c r="G16" s="63">
        <f t="shared" si="1"/>
        <v>100</v>
      </c>
    </row>
    <row r="17" spans="1:7" ht="94.5">
      <c r="A17" s="49" t="s">
        <v>136</v>
      </c>
      <c r="B17" s="50" t="s">
        <v>64</v>
      </c>
      <c r="C17" s="50" t="s">
        <v>66</v>
      </c>
      <c r="D17" s="50" t="s">
        <v>137</v>
      </c>
      <c r="E17" s="66">
        <f t="shared" si="0"/>
        <v>684.8</v>
      </c>
      <c r="F17" s="59">
        <f t="shared" si="0"/>
        <v>684.8</v>
      </c>
      <c r="G17" s="63">
        <f t="shared" si="1"/>
        <v>100</v>
      </c>
    </row>
    <row r="18" spans="1:7" ht="35.25" customHeight="1">
      <c r="A18" s="49" t="s">
        <v>138</v>
      </c>
      <c r="B18" s="50" t="s">
        <v>64</v>
      </c>
      <c r="C18" s="50" t="s">
        <v>66</v>
      </c>
      <c r="D18" s="50" t="s">
        <v>139</v>
      </c>
      <c r="E18" s="66">
        <v>684.8</v>
      </c>
      <c r="F18" s="59">
        <v>684.8</v>
      </c>
      <c r="G18" s="63">
        <f t="shared" si="1"/>
        <v>100</v>
      </c>
    </row>
    <row r="19" spans="1:7" ht="76.5" customHeight="1">
      <c r="A19" s="47" t="s">
        <v>140</v>
      </c>
      <c r="B19" s="48" t="s">
        <v>67</v>
      </c>
      <c r="C19" s="48" t="s">
        <v>61</v>
      </c>
      <c r="D19" s="48" t="s">
        <v>62</v>
      </c>
      <c r="E19" s="65">
        <f>E20</f>
        <v>663.8</v>
      </c>
      <c r="F19" s="59">
        <f>F20</f>
        <v>663.3999999999999</v>
      </c>
      <c r="G19" s="63">
        <f t="shared" si="1"/>
        <v>99.93974088580897</v>
      </c>
    </row>
    <row r="20" spans="1:7" ht="78.75">
      <c r="A20" s="49" t="s">
        <v>134</v>
      </c>
      <c r="B20" s="50" t="s">
        <v>67</v>
      </c>
      <c r="C20" s="50" t="s">
        <v>65</v>
      </c>
      <c r="D20" s="50" t="s">
        <v>62</v>
      </c>
      <c r="E20" s="66">
        <f>E21</f>
        <v>663.8</v>
      </c>
      <c r="F20" s="59">
        <f>F21</f>
        <v>663.3999999999999</v>
      </c>
      <c r="G20" s="63">
        <f t="shared" si="1"/>
        <v>99.93974088580897</v>
      </c>
    </row>
    <row r="21" spans="1:7" ht="15.75">
      <c r="A21" s="49" t="s">
        <v>141</v>
      </c>
      <c r="B21" s="50" t="s">
        <v>67</v>
      </c>
      <c r="C21" s="50" t="s">
        <v>68</v>
      </c>
      <c r="D21" s="50" t="s">
        <v>62</v>
      </c>
      <c r="E21" s="66">
        <f>E22+E24+E26</f>
        <v>663.8</v>
      </c>
      <c r="F21" s="66">
        <f>F22+F24+F26</f>
        <v>663.3999999999999</v>
      </c>
      <c r="G21" s="63">
        <f t="shared" si="1"/>
        <v>99.93974088580897</v>
      </c>
    </row>
    <row r="22" spans="1:7" ht="96" customHeight="1">
      <c r="A22" s="49" t="s">
        <v>136</v>
      </c>
      <c r="B22" s="50" t="s">
        <v>67</v>
      </c>
      <c r="C22" s="50" t="s">
        <v>68</v>
      </c>
      <c r="D22" s="50" t="s">
        <v>137</v>
      </c>
      <c r="E22" s="66">
        <f>E23</f>
        <v>516.5</v>
      </c>
      <c r="F22" s="66">
        <f>F23</f>
        <v>516.4</v>
      </c>
      <c r="G22" s="63">
        <f t="shared" si="1"/>
        <v>99.98063891577928</v>
      </c>
    </row>
    <row r="23" spans="1:7" ht="34.5" customHeight="1">
      <c r="A23" s="49" t="s">
        <v>138</v>
      </c>
      <c r="B23" s="50" t="s">
        <v>67</v>
      </c>
      <c r="C23" s="50" t="s">
        <v>68</v>
      </c>
      <c r="D23" s="50" t="s">
        <v>139</v>
      </c>
      <c r="E23" s="66">
        <v>516.5</v>
      </c>
      <c r="F23" s="59">
        <v>516.4</v>
      </c>
      <c r="G23" s="63">
        <f t="shared" si="1"/>
        <v>99.98063891577928</v>
      </c>
    </row>
    <row r="24" spans="1:7" ht="36" customHeight="1">
      <c r="A24" s="49" t="s">
        <v>142</v>
      </c>
      <c r="B24" s="50" t="s">
        <v>67</v>
      </c>
      <c r="C24" s="50" t="s">
        <v>68</v>
      </c>
      <c r="D24" s="50" t="s">
        <v>143</v>
      </c>
      <c r="E24" s="66">
        <f>E25</f>
        <v>146</v>
      </c>
      <c r="F24" s="59">
        <f>F25</f>
        <v>145.7</v>
      </c>
      <c r="G24" s="63">
        <f t="shared" si="1"/>
        <v>99.7945205479452</v>
      </c>
    </row>
    <row r="25" spans="1:7" ht="47.25">
      <c r="A25" s="49" t="s">
        <v>144</v>
      </c>
      <c r="B25" s="50" t="s">
        <v>67</v>
      </c>
      <c r="C25" s="50" t="s">
        <v>68</v>
      </c>
      <c r="D25" s="50" t="s">
        <v>145</v>
      </c>
      <c r="E25" s="66">
        <v>146</v>
      </c>
      <c r="F25" s="59">
        <v>145.7</v>
      </c>
      <c r="G25" s="63">
        <f t="shared" si="1"/>
        <v>99.7945205479452</v>
      </c>
    </row>
    <row r="26" spans="1:7" ht="20.25" customHeight="1">
      <c r="A26" s="51" t="s">
        <v>146</v>
      </c>
      <c r="B26" s="50" t="s">
        <v>67</v>
      </c>
      <c r="C26" s="50" t="s">
        <v>68</v>
      </c>
      <c r="D26" s="50" t="s">
        <v>147</v>
      </c>
      <c r="E26" s="66">
        <f>E27</f>
        <v>1.3</v>
      </c>
      <c r="F26" s="66">
        <f>F27</f>
        <v>1.3</v>
      </c>
      <c r="G26" s="63">
        <f t="shared" si="1"/>
        <v>100</v>
      </c>
    </row>
    <row r="27" spans="1:7" ht="21.75" customHeight="1">
      <c r="A27" s="51" t="s">
        <v>148</v>
      </c>
      <c r="B27" s="50" t="s">
        <v>67</v>
      </c>
      <c r="C27" s="50" t="s">
        <v>68</v>
      </c>
      <c r="D27" s="50" t="s">
        <v>149</v>
      </c>
      <c r="E27" s="66">
        <v>1.3</v>
      </c>
      <c r="F27" s="59">
        <v>1.3</v>
      </c>
      <c r="G27" s="63">
        <f t="shared" si="1"/>
        <v>100</v>
      </c>
    </row>
    <row r="28" spans="1:7" ht="21" customHeight="1">
      <c r="A28" s="47" t="s">
        <v>115</v>
      </c>
      <c r="B28" s="48" t="s">
        <v>77</v>
      </c>
      <c r="C28" s="48" t="s">
        <v>61</v>
      </c>
      <c r="D28" s="48" t="s">
        <v>62</v>
      </c>
      <c r="E28" s="65">
        <f aca="true" t="shared" si="2" ref="E28:F31">E29</f>
        <v>42.5</v>
      </c>
      <c r="F28" s="59">
        <f t="shared" si="2"/>
        <v>28.5</v>
      </c>
      <c r="G28" s="63">
        <f t="shared" si="1"/>
        <v>67.05882352941175</v>
      </c>
    </row>
    <row r="29" spans="1:7" ht="31.5">
      <c r="A29" s="49" t="s">
        <v>31</v>
      </c>
      <c r="B29" s="50" t="s">
        <v>77</v>
      </c>
      <c r="C29" s="50">
        <v>7950000</v>
      </c>
      <c r="D29" s="50" t="s">
        <v>62</v>
      </c>
      <c r="E29" s="66">
        <f t="shared" si="2"/>
        <v>42.5</v>
      </c>
      <c r="F29" s="66">
        <f t="shared" si="2"/>
        <v>28.5</v>
      </c>
      <c r="G29" s="63">
        <f t="shared" si="1"/>
        <v>67.05882352941175</v>
      </c>
    </row>
    <row r="30" spans="1:7" ht="63">
      <c r="A30" s="49" t="s">
        <v>33</v>
      </c>
      <c r="B30" s="50" t="s">
        <v>77</v>
      </c>
      <c r="C30" s="50" t="s">
        <v>34</v>
      </c>
      <c r="D30" s="50" t="s">
        <v>62</v>
      </c>
      <c r="E30" s="66">
        <f t="shared" si="2"/>
        <v>42.5</v>
      </c>
      <c r="F30" s="59">
        <f t="shared" si="2"/>
        <v>28.5</v>
      </c>
      <c r="G30" s="63">
        <f t="shared" si="1"/>
        <v>67.05882352941175</v>
      </c>
    </row>
    <row r="31" spans="1:7" ht="40.5" customHeight="1">
      <c r="A31" s="49" t="s">
        <v>142</v>
      </c>
      <c r="B31" s="50" t="s">
        <v>77</v>
      </c>
      <c r="C31" s="50" t="s">
        <v>34</v>
      </c>
      <c r="D31" s="50" t="s">
        <v>143</v>
      </c>
      <c r="E31" s="66">
        <f t="shared" si="2"/>
        <v>42.5</v>
      </c>
      <c r="F31" s="59">
        <f t="shared" si="2"/>
        <v>28.5</v>
      </c>
      <c r="G31" s="63">
        <f t="shared" si="1"/>
        <v>67.05882352941175</v>
      </c>
    </row>
    <row r="32" spans="1:7" ht="47.25">
      <c r="A32" s="49" t="s">
        <v>144</v>
      </c>
      <c r="B32" s="50" t="s">
        <v>77</v>
      </c>
      <c r="C32" s="50" t="s">
        <v>34</v>
      </c>
      <c r="D32" s="50" t="s">
        <v>145</v>
      </c>
      <c r="E32" s="66">
        <v>42.5</v>
      </c>
      <c r="F32" s="59">
        <v>28.5</v>
      </c>
      <c r="G32" s="63">
        <f t="shared" si="1"/>
        <v>67.05882352941175</v>
      </c>
    </row>
    <row r="33" spans="1:7" ht="15.75">
      <c r="A33" s="45" t="s">
        <v>150</v>
      </c>
      <c r="B33" s="46" t="s">
        <v>35</v>
      </c>
      <c r="C33" s="46" t="s">
        <v>61</v>
      </c>
      <c r="D33" s="46" t="s">
        <v>62</v>
      </c>
      <c r="E33" s="64">
        <f aca="true" t="shared" si="3" ref="E33:F36">E34</f>
        <v>98.78</v>
      </c>
      <c r="F33" s="64">
        <f t="shared" si="3"/>
        <v>98.8</v>
      </c>
      <c r="G33" s="58">
        <f t="shared" si="1"/>
        <v>100.0202470135655</v>
      </c>
    </row>
    <row r="34" spans="1:7" ht="20.25" customHeight="1">
      <c r="A34" s="52" t="s">
        <v>121</v>
      </c>
      <c r="B34" s="53" t="s">
        <v>120</v>
      </c>
      <c r="C34" s="53" t="s">
        <v>61</v>
      </c>
      <c r="D34" s="53" t="s">
        <v>62</v>
      </c>
      <c r="E34" s="66">
        <f t="shared" si="3"/>
        <v>98.78</v>
      </c>
      <c r="F34" s="59">
        <f t="shared" si="3"/>
        <v>98.8</v>
      </c>
      <c r="G34" s="63">
        <f t="shared" si="1"/>
        <v>100.0202470135655</v>
      </c>
    </row>
    <row r="35" spans="1:7" ht="31.5">
      <c r="A35" s="52" t="s">
        <v>151</v>
      </c>
      <c r="B35" s="53" t="s">
        <v>120</v>
      </c>
      <c r="C35" s="54" t="s">
        <v>152</v>
      </c>
      <c r="D35" s="53" t="s">
        <v>62</v>
      </c>
      <c r="E35" s="66">
        <f t="shared" si="3"/>
        <v>98.78</v>
      </c>
      <c r="F35" s="66">
        <f t="shared" si="3"/>
        <v>98.8</v>
      </c>
      <c r="G35" s="63">
        <f t="shared" si="1"/>
        <v>100.0202470135655</v>
      </c>
    </row>
    <row r="36" spans="1:7" ht="36.75" customHeight="1">
      <c r="A36" s="52" t="s">
        <v>153</v>
      </c>
      <c r="B36" s="53" t="s">
        <v>120</v>
      </c>
      <c r="C36" s="54" t="s">
        <v>154</v>
      </c>
      <c r="D36" s="53" t="s">
        <v>62</v>
      </c>
      <c r="E36" s="66">
        <f t="shared" si="3"/>
        <v>98.78</v>
      </c>
      <c r="F36" s="62">
        <f t="shared" si="3"/>
        <v>98.8</v>
      </c>
      <c r="G36" s="63">
        <f t="shared" si="1"/>
        <v>100.0202470135655</v>
      </c>
    </row>
    <row r="37" spans="1:7" ht="47.25">
      <c r="A37" s="49" t="s">
        <v>56</v>
      </c>
      <c r="B37" s="53" t="s">
        <v>120</v>
      </c>
      <c r="C37" s="50" t="s">
        <v>155</v>
      </c>
      <c r="D37" s="50" t="s">
        <v>62</v>
      </c>
      <c r="E37" s="66">
        <f>E38+E40</f>
        <v>98.78</v>
      </c>
      <c r="F37" s="66">
        <f>F38+F40</f>
        <v>98.8</v>
      </c>
      <c r="G37" s="63">
        <f t="shared" si="1"/>
        <v>100.0202470135655</v>
      </c>
    </row>
    <row r="38" spans="1:7" ht="29.25" customHeight="1">
      <c r="A38" s="49" t="s">
        <v>136</v>
      </c>
      <c r="B38" s="53" t="s">
        <v>120</v>
      </c>
      <c r="C38" s="50" t="s">
        <v>155</v>
      </c>
      <c r="D38" s="50" t="s">
        <v>137</v>
      </c>
      <c r="E38" s="66">
        <f>E39</f>
        <v>69.3</v>
      </c>
      <c r="F38" s="59">
        <f>F39</f>
        <v>69.3</v>
      </c>
      <c r="G38" s="63">
        <f t="shared" si="1"/>
        <v>100</v>
      </c>
    </row>
    <row r="39" spans="1:7" ht="32.25" customHeight="1">
      <c r="A39" s="49" t="s">
        <v>138</v>
      </c>
      <c r="B39" s="53" t="s">
        <v>120</v>
      </c>
      <c r="C39" s="50" t="s">
        <v>155</v>
      </c>
      <c r="D39" s="50" t="s">
        <v>139</v>
      </c>
      <c r="E39" s="66">
        <v>69.3</v>
      </c>
      <c r="F39" s="59">
        <v>69.3</v>
      </c>
      <c r="G39" s="63">
        <f t="shared" si="1"/>
        <v>100</v>
      </c>
    </row>
    <row r="40" spans="1:7" ht="33.75" customHeight="1">
      <c r="A40" s="49" t="s">
        <v>142</v>
      </c>
      <c r="B40" s="53" t="s">
        <v>120</v>
      </c>
      <c r="C40" s="50" t="s">
        <v>155</v>
      </c>
      <c r="D40" s="50" t="s">
        <v>143</v>
      </c>
      <c r="E40" s="66">
        <f>E41</f>
        <v>29.48</v>
      </c>
      <c r="F40" s="59">
        <f>F41</f>
        <v>29.5</v>
      </c>
      <c r="G40" s="63">
        <f t="shared" si="1"/>
        <v>100.06784260515605</v>
      </c>
    </row>
    <row r="41" spans="1:7" ht="47.25">
      <c r="A41" s="49" t="s">
        <v>144</v>
      </c>
      <c r="B41" s="53" t="s">
        <v>120</v>
      </c>
      <c r="C41" s="50" t="s">
        <v>155</v>
      </c>
      <c r="D41" s="50" t="s">
        <v>145</v>
      </c>
      <c r="E41" s="66">
        <v>29.48</v>
      </c>
      <c r="F41" s="59">
        <v>29.5</v>
      </c>
      <c r="G41" s="63">
        <f t="shared" si="1"/>
        <v>100.06784260515605</v>
      </c>
    </row>
    <row r="42" spans="1:7" ht="31.5">
      <c r="A42" s="45" t="s">
        <v>116</v>
      </c>
      <c r="B42" s="46" t="s">
        <v>69</v>
      </c>
      <c r="C42" s="46" t="s">
        <v>61</v>
      </c>
      <c r="D42" s="46" t="s">
        <v>62</v>
      </c>
      <c r="E42" s="64">
        <f aca="true" t="shared" si="4" ref="E42:F44">E43</f>
        <v>30</v>
      </c>
      <c r="F42" s="64">
        <f t="shared" si="4"/>
        <v>0</v>
      </c>
      <c r="G42" s="58">
        <f t="shared" si="1"/>
        <v>0</v>
      </c>
    </row>
    <row r="43" spans="1:7" ht="15.75">
      <c r="A43" s="49" t="s">
        <v>36</v>
      </c>
      <c r="B43" s="50" t="s">
        <v>37</v>
      </c>
      <c r="C43" s="50" t="s">
        <v>61</v>
      </c>
      <c r="D43" s="50" t="s">
        <v>62</v>
      </c>
      <c r="E43" s="66">
        <f t="shared" si="4"/>
        <v>30</v>
      </c>
      <c r="F43" s="60">
        <f>F44+F47</f>
        <v>0</v>
      </c>
      <c r="G43" s="63">
        <f t="shared" si="1"/>
        <v>0</v>
      </c>
    </row>
    <row r="44" spans="1:7" ht="35.25" customHeight="1">
      <c r="A44" s="49" t="s">
        <v>31</v>
      </c>
      <c r="B44" s="50" t="s">
        <v>37</v>
      </c>
      <c r="C44" s="50" t="s">
        <v>32</v>
      </c>
      <c r="D44" s="50" t="s">
        <v>62</v>
      </c>
      <c r="E44" s="66">
        <f t="shared" si="4"/>
        <v>30</v>
      </c>
      <c r="F44" s="61">
        <f>F45</f>
        <v>0</v>
      </c>
      <c r="G44" s="63">
        <f t="shared" si="1"/>
        <v>0</v>
      </c>
    </row>
    <row r="45" spans="1:7" ht="78.75">
      <c r="A45" s="49" t="s">
        <v>156</v>
      </c>
      <c r="B45" s="50" t="s">
        <v>37</v>
      </c>
      <c r="C45" s="50" t="s">
        <v>38</v>
      </c>
      <c r="D45" s="50" t="s">
        <v>62</v>
      </c>
      <c r="E45" s="66">
        <f>E46</f>
        <v>30</v>
      </c>
      <c r="F45" s="59">
        <f>F46</f>
        <v>0</v>
      </c>
      <c r="G45" s="63">
        <f t="shared" si="1"/>
        <v>0</v>
      </c>
    </row>
    <row r="46" spans="1:7" ht="36.75" customHeight="1">
      <c r="A46" s="49" t="s">
        <v>142</v>
      </c>
      <c r="B46" s="50" t="s">
        <v>37</v>
      </c>
      <c r="C46" s="50" t="s">
        <v>38</v>
      </c>
      <c r="D46" s="50" t="s">
        <v>143</v>
      </c>
      <c r="E46" s="66">
        <f>E47</f>
        <v>30</v>
      </c>
      <c r="F46" s="66">
        <f>F47</f>
        <v>0</v>
      </c>
      <c r="G46" s="63">
        <f t="shared" si="1"/>
        <v>0</v>
      </c>
    </row>
    <row r="47" spans="1:7" ht="47.25">
      <c r="A47" s="49" t="s">
        <v>144</v>
      </c>
      <c r="B47" s="50" t="s">
        <v>37</v>
      </c>
      <c r="C47" s="50" t="s">
        <v>38</v>
      </c>
      <c r="D47" s="50" t="s">
        <v>145</v>
      </c>
      <c r="E47" s="66">
        <v>30</v>
      </c>
      <c r="F47" s="60"/>
      <c r="G47" s="63">
        <f t="shared" si="1"/>
        <v>0</v>
      </c>
    </row>
    <row r="48" spans="1:7" ht="15.75">
      <c r="A48" s="45" t="s">
        <v>117</v>
      </c>
      <c r="B48" s="46" t="s">
        <v>70</v>
      </c>
      <c r="C48" s="46" t="s">
        <v>61</v>
      </c>
      <c r="D48" s="46" t="s">
        <v>62</v>
      </c>
      <c r="E48" s="64">
        <f>E49</f>
        <v>1509</v>
      </c>
      <c r="F48" s="64">
        <f>F49</f>
        <v>1447.2</v>
      </c>
      <c r="G48" s="58">
        <f t="shared" si="1"/>
        <v>95.90457256461234</v>
      </c>
    </row>
    <row r="49" spans="1:7" ht="15.75">
      <c r="A49" s="52" t="s">
        <v>157</v>
      </c>
      <c r="B49" s="53" t="s">
        <v>71</v>
      </c>
      <c r="C49" s="53" t="s">
        <v>61</v>
      </c>
      <c r="D49" s="53" t="s">
        <v>62</v>
      </c>
      <c r="E49" s="66">
        <f>E50</f>
        <v>1509</v>
      </c>
      <c r="F49" s="66">
        <f>F50</f>
        <v>1447.2</v>
      </c>
      <c r="G49" s="63">
        <f t="shared" si="1"/>
        <v>95.90457256461234</v>
      </c>
    </row>
    <row r="50" spans="1:7" ht="47.25">
      <c r="A50" s="49" t="s">
        <v>158</v>
      </c>
      <c r="B50" s="50" t="s">
        <v>71</v>
      </c>
      <c r="C50" s="50" t="s">
        <v>159</v>
      </c>
      <c r="D50" s="50" t="s">
        <v>62</v>
      </c>
      <c r="E50" s="66">
        <f aca="true" t="shared" si="5" ref="E50:F54">E51</f>
        <v>1509</v>
      </c>
      <c r="F50" s="66">
        <f t="shared" si="5"/>
        <v>1447.2</v>
      </c>
      <c r="G50" s="63">
        <f t="shared" si="1"/>
        <v>95.90457256461234</v>
      </c>
    </row>
    <row r="51" spans="1:7" ht="31.5">
      <c r="A51" s="49" t="s">
        <v>160</v>
      </c>
      <c r="B51" s="50" t="s">
        <v>71</v>
      </c>
      <c r="C51" s="50" t="s">
        <v>161</v>
      </c>
      <c r="D51" s="50" t="s">
        <v>62</v>
      </c>
      <c r="E51" s="66">
        <f t="shared" si="5"/>
        <v>1509</v>
      </c>
      <c r="F51" s="66">
        <f t="shared" si="5"/>
        <v>1447.2</v>
      </c>
      <c r="G51" s="63">
        <f t="shared" si="1"/>
        <v>95.90457256461234</v>
      </c>
    </row>
    <row r="52" spans="1:7" ht="47.25">
      <c r="A52" s="49" t="s">
        <v>162</v>
      </c>
      <c r="B52" s="50" t="s">
        <v>71</v>
      </c>
      <c r="C52" s="55" t="s">
        <v>163</v>
      </c>
      <c r="D52" s="50" t="s">
        <v>62</v>
      </c>
      <c r="E52" s="66">
        <f t="shared" si="5"/>
        <v>1509</v>
      </c>
      <c r="F52" s="66">
        <f t="shared" si="5"/>
        <v>1447.2</v>
      </c>
      <c r="G52" s="63">
        <f t="shared" si="1"/>
        <v>95.90457256461234</v>
      </c>
    </row>
    <row r="53" spans="1:7" ht="94.5">
      <c r="A53" s="49" t="s">
        <v>164</v>
      </c>
      <c r="B53" s="50" t="s">
        <v>71</v>
      </c>
      <c r="C53" s="55" t="s">
        <v>163</v>
      </c>
      <c r="D53" s="50" t="s">
        <v>62</v>
      </c>
      <c r="E53" s="66">
        <f t="shared" si="5"/>
        <v>1509</v>
      </c>
      <c r="F53" s="66">
        <f t="shared" si="5"/>
        <v>1447.2</v>
      </c>
      <c r="G53" s="63">
        <f t="shared" si="1"/>
        <v>95.90457256461234</v>
      </c>
    </row>
    <row r="54" spans="1:7" ht="31.5">
      <c r="A54" s="49" t="s">
        <v>142</v>
      </c>
      <c r="B54" s="50" t="s">
        <v>71</v>
      </c>
      <c r="C54" s="55" t="s">
        <v>163</v>
      </c>
      <c r="D54" s="50" t="s">
        <v>143</v>
      </c>
      <c r="E54" s="66">
        <f t="shared" si="5"/>
        <v>1509</v>
      </c>
      <c r="F54" s="66">
        <f t="shared" si="5"/>
        <v>1447.2</v>
      </c>
      <c r="G54" s="63">
        <f t="shared" si="1"/>
        <v>95.90457256461234</v>
      </c>
    </row>
    <row r="55" spans="1:7" ht="47.25">
      <c r="A55" s="49" t="s">
        <v>144</v>
      </c>
      <c r="B55" s="50" t="s">
        <v>71</v>
      </c>
      <c r="C55" s="55" t="s">
        <v>163</v>
      </c>
      <c r="D55" s="50" t="s">
        <v>145</v>
      </c>
      <c r="E55" s="66">
        <v>1509</v>
      </c>
      <c r="F55" s="67">
        <v>1447.2</v>
      </c>
      <c r="G55" s="63">
        <f t="shared" si="1"/>
        <v>95.90457256461234</v>
      </c>
    </row>
    <row r="56" spans="1:7" ht="15.75">
      <c r="A56" s="45" t="s">
        <v>79</v>
      </c>
      <c r="B56" s="46" t="s">
        <v>72</v>
      </c>
      <c r="C56" s="46" t="s">
        <v>61</v>
      </c>
      <c r="D56" s="46" t="s">
        <v>62</v>
      </c>
      <c r="E56" s="64">
        <f>E57+E62+E69</f>
        <v>431.3</v>
      </c>
      <c r="F56" s="64">
        <f>F57+F62+F69</f>
        <v>302.5</v>
      </c>
      <c r="G56" s="58">
        <f t="shared" si="1"/>
        <v>70.13679573382797</v>
      </c>
    </row>
    <row r="57" spans="1:7" ht="15.75">
      <c r="A57" s="47" t="s">
        <v>118</v>
      </c>
      <c r="B57" s="50" t="s">
        <v>73</v>
      </c>
      <c r="C57" s="50" t="s">
        <v>61</v>
      </c>
      <c r="D57" s="50" t="s">
        <v>62</v>
      </c>
      <c r="E57" s="66">
        <f aca="true" t="shared" si="6" ref="E57:F60">E58</f>
        <v>252.8</v>
      </c>
      <c r="F57" s="67">
        <f t="shared" si="6"/>
        <v>128</v>
      </c>
      <c r="G57" s="63">
        <f t="shared" si="1"/>
        <v>50.632911392405056</v>
      </c>
    </row>
    <row r="58" spans="1:7" ht="15.75">
      <c r="A58" s="49" t="s">
        <v>119</v>
      </c>
      <c r="B58" s="50" t="s">
        <v>73</v>
      </c>
      <c r="C58" s="50">
        <v>3510000</v>
      </c>
      <c r="D58" s="50" t="s">
        <v>62</v>
      </c>
      <c r="E58" s="66">
        <f t="shared" si="6"/>
        <v>252.8</v>
      </c>
      <c r="F58" s="67">
        <f t="shared" si="6"/>
        <v>128</v>
      </c>
      <c r="G58" s="63">
        <f t="shared" si="1"/>
        <v>50.632911392405056</v>
      </c>
    </row>
    <row r="59" spans="1:7" ht="31.5">
      <c r="A59" s="49" t="s">
        <v>0</v>
      </c>
      <c r="B59" s="50" t="s">
        <v>73</v>
      </c>
      <c r="C59" s="50">
        <v>3510500</v>
      </c>
      <c r="D59" s="50" t="s">
        <v>62</v>
      </c>
      <c r="E59" s="66">
        <f t="shared" si="6"/>
        <v>252.8</v>
      </c>
      <c r="F59" s="67">
        <f t="shared" si="6"/>
        <v>128</v>
      </c>
      <c r="G59" s="63">
        <f t="shared" si="1"/>
        <v>50.632911392405056</v>
      </c>
    </row>
    <row r="60" spans="1:7" ht="31.5">
      <c r="A60" s="49" t="s">
        <v>142</v>
      </c>
      <c r="B60" s="50" t="s">
        <v>73</v>
      </c>
      <c r="C60" s="50">
        <v>3510500</v>
      </c>
      <c r="D60" s="50" t="s">
        <v>143</v>
      </c>
      <c r="E60" s="66">
        <f t="shared" si="6"/>
        <v>252.8</v>
      </c>
      <c r="F60" s="66">
        <f t="shared" si="6"/>
        <v>128</v>
      </c>
      <c r="G60" s="63">
        <f t="shared" si="1"/>
        <v>50.632911392405056</v>
      </c>
    </row>
    <row r="61" spans="1:7" ht="47.25">
      <c r="A61" s="49" t="s">
        <v>144</v>
      </c>
      <c r="B61" s="50" t="s">
        <v>73</v>
      </c>
      <c r="C61" s="50">
        <v>3510500</v>
      </c>
      <c r="D61" s="50" t="s">
        <v>145</v>
      </c>
      <c r="E61" s="66">
        <v>252.8</v>
      </c>
      <c r="F61" s="67">
        <v>128</v>
      </c>
      <c r="G61" s="63">
        <f t="shared" si="1"/>
        <v>50.632911392405056</v>
      </c>
    </row>
    <row r="62" spans="1:7" ht="15.75">
      <c r="A62" s="47" t="s">
        <v>165</v>
      </c>
      <c r="B62" s="50" t="s">
        <v>40</v>
      </c>
      <c r="C62" s="50" t="s">
        <v>166</v>
      </c>
      <c r="D62" s="50" t="s">
        <v>62</v>
      </c>
      <c r="E62" s="66">
        <f>E63+E66</f>
        <v>176</v>
      </c>
      <c r="F62" s="67">
        <f>F63+F66</f>
        <v>174.5</v>
      </c>
      <c r="G62" s="63">
        <f t="shared" si="1"/>
        <v>99.14772727272727</v>
      </c>
    </row>
    <row r="63" spans="1:7" ht="31.5">
      <c r="A63" s="49" t="s">
        <v>167</v>
      </c>
      <c r="B63" s="50" t="s">
        <v>40</v>
      </c>
      <c r="C63" s="50" t="s">
        <v>41</v>
      </c>
      <c r="D63" s="50" t="s">
        <v>62</v>
      </c>
      <c r="E63" s="66">
        <f>E64</f>
        <v>21.7</v>
      </c>
      <c r="F63" s="67">
        <f>F64</f>
        <v>21.7</v>
      </c>
      <c r="G63" s="63">
        <f t="shared" si="1"/>
        <v>100</v>
      </c>
    </row>
    <row r="64" spans="1:7" ht="31.5">
      <c r="A64" s="49" t="s">
        <v>142</v>
      </c>
      <c r="B64" s="50" t="s">
        <v>40</v>
      </c>
      <c r="C64" s="50" t="s">
        <v>41</v>
      </c>
      <c r="D64" s="50" t="s">
        <v>143</v>
      </c>
      <c r="E64" s="66">
        <f>E65</f>
        <v>21.7</v>
      </c>
      <c r="F64" s="67">
        <f>F65</f>
        <v>21.7</v>
      </c>
      <c r="G64" s="63">
        <f t="shared" si="1"/>
        <v>100</v>
      </c>
    </row>
    <row r="65" spans="1:7" ht="47.25">
      <c r="A65" s="49" t="s">
        <v>144</v>
      </c>
      <c r="B65" s="50" t="s">
        <v>40</v>
      </c>
      <c r="C65" s="50" t="s">
        <v>41</v>
      </c>
      <c r="D65" s="50" t="s">
        <v>145</v>
      </c>
      <c r="E65" s="66">
        <v>21.7</v>
      </c>
      <c r="F65" s="67">
        <v>21.7</v>
      </c>
      <c r="G65" s="63">
        <f t="shared" si="1"/>
        <v>100</v>
      </c>
    </row>
    <row r="66" spans="1:7" ht="31.5">
      <c r="A66" s="49" t="s">
        <v>42</v>
      </c>
      <c r="B66" s="50" t="s">
        <v>40</v>
      </c>
      <c r="C66" s="50" t="s">
        <v>43</v>
      </c>
      <c r="D66" s="50" t="s">
        <v>62</v>
      </c>
      <c r="E66" s="66">
        <f>E67</f>
        <v>154.3</v>
      </c>
      <c r="F66" s="67">
        <f>F67</f>
        <v>152.8</v>
      </c>
      <c r="G66" s="63">
        <f t="shared" si="1"/>
        <v>99.02786779001944</v>
      </c>
    </row>
    <row r="67" spans="1:7" ht="31.5">
      <c r="A67" s="49" t="s">
        <v>142</v>
      </c>
      <c r="B67" s="50" t="s">
        <v>40</v>
      </c>
      <c r="C67" s="50" t="s">
        <v>43</v>
      </c>
      <c r="D67" s="50" t="s">
        <v>143</v>
      </c>
      <c r="E67" s="66">
        <f>E68</f>
        <v>154.3</v>
      </c>
      <c r="F67" s="67">
        <f>F68</f>
        <v>152.8</v>
      </c>
      <c r="G67" s="63">
        <f t="shared" si="1"/>
        <v>99.02786779001944</v>
      </c>
    </row>
    <row r="68" spans="1:7" ht="47.25">
      <c r="A68" s="49" t="s">
        <v>144</v>
      </c>
      <c r="B68" s="50" t="s">
        <v>40</v>
      </c>
      <c r="C68" s="50" t="s">
        <v>43</v>
      </c>
      <c r="D68" s="50" t="s">
        <v>145</v>
      </c>
      <c r="E68" s="66">
        <v>154.3</v>
      </c>
      <c r="F68" s="67">
        <v>152.8</v>
      </c>
      <c r="G68" s="63">
        <f t="shared" si="1"/>
        <v>99.02786779001944</v>
      </c>
    </row>
    <row r="69" spans="1:7" ht="31.5">
      <c r="A69" s="49" t="s">
        <v>1</v>
      </c>
      <c r="B69" s="50" t="s">
        <v>74</v>
      </c>
      <c r="C69" s="50" t="s">
        <v>61</v>
      </c>
      <c r="D69" s="50" t="s">
        <v>62</v>
      </c>
      <c r="E69" s="66">
        <f aca="true" t="shared" si="7" ref="E69:F72">E70</f>
        <v>2.5</v>
      </c>
      <c r="F69" s="67">
        <f t="shared" si="7"/>
        <v>0</v>
      </c>
      <c r="G69" s="63">
        <f t="shared" si="1"/>
        <v>0</v>
      </c>
    </row>
    <row r="70" spans="1:7" ht="31.5">
      <c r="A70" s="49" t="s">
        <v>31</v>
      </c>
      <c r="B70" s="50" t="s">
        <v>74</v>
      </c>
      <c r="C70" s="50" t="s">
        <v>32</v>
      </c>
      <c r="D70" s="50" t="s">
        <v>62</v>
      </c>
      <c r="E70" s="66">
        <f t="shared" si="7"/>
        <v>2.5</v>
      </c>
      <c r="F70" s="67">
        <f t="shared" si="7"/>
        <v>0</v>
      </c>
      <c r="G70" s="63">
        <f t="shared" si="1"/>
        <v>0</v>
      </c>
    </row>
    <row r="71" spans="1:7" ht="63">
      <c r="A71" s="49" t="s">
        <v>168</v>
      </c>
      <c r="B71" s="50" t="s">
        <v>74</v>
      </c>
      <c r="C71" s="50" t="s">
        <v>44</v>
      </c>
      <c r="D71" s="50" t="s">
        <v>62</v>
      </c>
      <c r="E71" s="66">
        <f t="shared" si="7"/>
        <v>2.5</v>
      </c>
      <c r="F71" s="67">
        <f t="shared" si="7"/>
        <v>0</v>
      </c>
      <c r="G71" s="63">
        <f t="shared" si="1"/>
        <v>0</v>
      </c>
    </row>
    <row r="72" spans="1:7" ht="31.5">
      <c r="A72" s="49" t="s">
        <v>142</v>
      </c>
      <c r="B72" s="50" t="s">
        <v>74</v>
      </c>
      <c r="C72" s="50" t="s">
        <v>44</v>
      </c>
      <c r="D72" s="50" t="s">
        <v>143</v>
      </c>
      <c r="E72" s="66">
        <f t="shared" si="7"/>
        <v>2.5</v>
      </c>
      <c r="F72" s="67">
        <f t="shared" si="7"/>
        <v>0</v>
      </c>
      <c r="G72" s="63">
        <f t="shared" si="1"/>
        <v>0</v>
      </c>
    </row>
    <row r="73" spans="1:7" ht="47.25">
      <c r="A73" s="49" t="s">
        <v>144</v>
      </c>
      <c r="B73" s="50" t="s">
        <v>74</v>
      </c>
      <c r="C73" s="50" t="s">
        <v>44</v>
      </c>
      <c r="D73" s="50" t="s">
        <v>145</v>
      </c>
      <c r="E73" s="66">
        <v>2.5</v>
      </c>
      <c r="F73" s="67"/>
      <c r="G73" s="63">
        <f t="shared" si="1"/>
        <v>0</v>
      </c>
    </row>
    <row r="74" spans="1:7" ht="15.75">
      <c r="A74" s="45" t="s">
        <v>169</v>
      </c>
      <c r="B74" s="46" t="s">
        <v>75</v>
      </c>
      <c r="C74" s="46" t="s">
        <v>61</v>
      </c>
      <c r="D74" s="46" t="s">
        <v>62</v>
      </c>
      <c r="E74" s="64">
        <f>E75+E88</f>
        <v>3438.2999999999997</v>
      </c>
      <c r="F74" s="64">
        <f>F75+F88</f>
        <v>3294.9</v>
      </c>
      <c r="G74" s="58">
        <f t="shared" si="1"/>
        <v>95.82933426402583</v>
      </c>
    </row>
    <row r="75" spans="1:7" ht="15.75">
      <c r="A75" s="49" t="s">
        <v>78</v>
      </c>
      <c r="B75" s="50" t="s">
        <v>76</v>
      </c>
      <c r="C75" s="50" t="s">
        <v>61</v>
      </c>
      <c r="D75" s="50" t="s">
        <v>62</v>
      </c>
      <c r="E75" s="66">
        <f>E76</f>
        <v>2337.2999999999997</v>
      </c>
      <c r="F75" s="67">
        <f>F76</f>
        <v>2334.9</v>
      </c>
      <c r="G75" s="63">
        <f t="shared" si="1"/>
        <v>99.89731741753307</v>
      </c>
    </row>
    <row r="76" spans="1:7" ht="31.5">
      <c r="A76" s="49" t="s">
        <v>108</v>
      </c>
      <c r="B76" s="50" t="s">
        <v>76</v>
      </c>
      <c r="C76" s="50">
        <v>4400000</v>
      </c>
      <c r="D76" s="50" t="s">
        <v>62</v>
      </c>
      <c r="E76" s="66">
        <f>E77+E84</f>
        <v>2337.2999999999997</v>
      </c>
      <c r="F76" s="67">
        <f>F77+F84</f>
        <v>2334.9</v>
      </c>
      <c r="G76" s="63">
        <f t="shared" si="1"/>
        <v>99.89731741753307</v>
      </c>
    </row>
    <row r="77" spans="1:7" ht="31.5">
      <c r="A77" s="49" t="s">
        <v>57</v>
      </c>
      <c r="B77" s="50" t="s">
        <v>76</v>
      </c>
      <c r="C77" s="50">
        <v>4409900</v>
      </c>
      <c r="D77" s="50" t="s">
        <v>62</v>
      </c>
      <c r="E77" s="66">
        <f>E78+E80+E82</f>
        <v>1934.6999999999998</v>
      </c>
      <c r="F77" s="67">
        <f>F78+F80+F82</f>
        <v>1932.3</v>
      </c>
      <c r="G77" s="63">
        <f t="shared" si="1"/>
        <v>99.87594975965267</v>
      </c>
    </row>
    <row r="78" spans="1:7" ht="94.5">
      <c r="A78" s="49" t="s">
        <v>136</v>
      </c>
      <c r="B78" s="50" t="s">
        <v>76</v>
      </c>
      <c r="C78" s="50">
        <v>4409900</v>
      </c>
      <c r="D78" s="50" t="s">
        <v>137</v>
      </c>
      <c r="E78" s="66">
        <f>E79</f>
        <v>1300.6</v>
      </c>
      <c r="F78" s="67">
        <f>F79</f>
        <v>1300.5</v>
      </c>
      <c r="G78" s="63">
        <f aca="true" t="shared" si="8" ref="G78:G99">F78/E78*100</f>
        <v>99.99231124096572</v>
      </c>
    </row>
    <row r="79" spans="1:7" ht="31.5">
      <c r="A79" s="49" t="s">
        <v>138</v>
      </c>
      <c r="B79" s="50" t="s">
        <v>76</v>
      </c>
      <c r="C79" s="50">
        <v>4409900</v>
      </c>
      <c r="D79" s="50" t="s">
        <v>139</v>
      </c>
      <c r="E79" s="66">
        <v>1300.6</v>
      </c>
      <c r="F79" s="67">
        <v>1300.5</v>
      </c>
      <c r="G79" s="63">
        <f t="shared" si="8"/>
        <v>99.99231124096572</v>
      </c>
    </row>
    <row r="80" spans="1:7" ht="31.5">
      <c r="A80" s="49" t="s">
        <v>142</v>
      </c>
      <c r="B80" s="50" t="s">
        <v>76</v>
      </c>
      <c r="C80" s="50">
        <v>4409900</v>
      </c>
      <c r="D80" s="50" t="s">
        <v>143</v>
      </c>
      <c r="E80" s="66">
        <f>E81</f>
        <v>628.3</v>
      </c>
      <c r="F80" s="67">
        <f>F81</f>
        <v>626</v>
      </c>
      <c r="G80" s="63">
        <f t="shared" si="8"/>
        <v>99.63393283463314</v>
      </c>
    </row>
    <row r="81" spans="1:7" ht="47.25">
      <c r="A81" s="49" t="s">
        <v>144</v>
      </c>
      <c r="B81" s="50" t="s">
        <v>76</v>
      </c>
      <c r="C81" s="50">
        <v>4409900</v>
      </c>
      <c r="D81" s="50" t="s">
        <v>145</v>
      </c>
      <c r="E81" s="66">
        <v>628.3</v>
      </c>
      <c r="F81" s="67">
        <v>626</v>
      </c>
      <c r="G81" s="63">
        <f t="shared" si="8"/>
        <v>99.63393283463314</v>
      </c>
    </row>
    <row r="82" spans="1:7" ht="15.75">
      <c r="A82" s="51" t="s">
        <v>146</v>
      </c>
      <c r="B82" s="50" t="s">
        <v>76</v>
      </c>
      <c r="C82" s="50">
        <v>4409900</v>
      </c>
      <c r="D82" s="50" t="s">
        <v>147</v>
      </c>
      <c r="E82" s="66">
        <f>E83</f>
        <v>5.8</v>
      </c>
      <c r="F82" s="67">
        <f>F83</f>
        <v>5.8</v>
      </c>
      <c r="G82" s="63">
        <f t="shared" si="8"/>
        <v>100</v>
      </c>
    </row>
    <row r="83" spans="1:7" ht="15.75">
      <c r="A83" s="51" t="s">
        <v>148</v>
      </c>
      <c r="B83" s="50" t="s">
        <v>76</v>
      </c>
      <c r="C83" s="50">
        <v>4409900</v>
      </c>
      <c r="D83" s="50" t="s">
        <v>149</v>
      </c>
      <c r="E83" s="66">
        <v>5.8</v>
      </c>
      <c r="F83" s="67">
        <v>5.8</v>
      </c>
      <c r="G83" s="63">
        <f t="shared" si="8"/>
        <v>100</v>
      </c>
    </row>
    <row r="84" spans="1:7" ht="15.75">
      <c r="A84" s="49" t="s">
        <v>58</v>
      </c>
      <c r="B84" s="50" t="s">
        <v>76</v>
      </c>
      <c r="C84" s="50">
        <v>4420000</v>
      </c>
      <c r="D84" s="50" t="s">
        <v>62</v>
      </c>
      <c r="E84" s="66">
        <f aca="true" t="shared" si="9" ref="E84:F86">E85</f>
        <v>402.6</v>
      </c>
      <c r="F84" s="67">
        <f t="shared" si="9"/>
        <v>402.6</v>
      </c>
      <c r="G84" s="63">
        <f t="shared" si="8"/>
        <v>100</v>
      </c>
    </row>
    <row r="85" spans="1:7" ht="31.5">
      <c r="A85" s="49" t="s">
        <v>57</v>
      </c>
      <c r="B85" s="50" t="s">
        <v>76</v>
      </c>
      <c r="C85" s="50">
        <v>4429900</v>
      </c>
      <c r="D85" s="50" t="s">
        <v>62</v>
      </c>
      <c r="E85" s="66">
        <f t="shared" si="9"/>
        <v>402.6</v>
      </c>
      <c r="F85" s="67">
        <f t="shared" si="9"/>
        <v>402.6</v>
      </c>
      <c r="G85" s="63">
        <f t="shared" si="8"/>
        <v>100</v>
      </c>
    </row>
    <row r="86" spans="1:7" ht="94.5">
      <c r="A86" s="49" t="s">
        <v>136</v>
      </c>
      <c r="B86" s="50" t="s">
        <v>76</v>
      </c>
      <c r="C86" s="50">
        <v>4429900</v>
      </c>
      <c r="D86" s="50" t="s">
        <v>137</v>
      </c>
      <c r="E86" s="66">
        <f t="shared" si="9"/>
        <v>402.6</v>
      </c>
      <c r="F86" s="67">
        <f t="shared" si="9"/>
        <v>402.6</v>
      </c>
      <c r="G86" s="63">
        <f t="shared" si="8"/>
        <v>100</v>
      </c>
    </row>
    <row r="87" spans="1:7" ht="31.5">
      <c r="A87" s="49" t="s">
        <v>138</v>
      </c>
      <c r="B87" s="50" t="s">
        <v>76</v>
      </c>
      <c r="C87" s="50">
        <v>4429900</v>
      </c>
      <c r="D87" s="50" t="s">
        <v>139</v>
      </c>
      <c r="E87" s="66">
        <v>402.6</v>
      </c>
      <c r="F87" s="67">
        <v>402.6</v>
      </c>
      <c r="G87" s="63">
        <f t="shared" si="8"/>
        <v>100</v>
      </c>
    </row>
    <row r="88" spans="1:7" ht="31.5">
      <c r="A88" s="47" t="s">
        <v>82</v>
      </c>
      <c r="B88" s="48" t="s">
        <v>107</v>
      </c>
      <c r="C88" s="48" t="s">
        <v>61</v>
      </c>
      <c r="D88" s="48" t="s">
        <v>62</v>
      </c>
      <c r="E88" s="65">
        <f>E89+E96</f>
        <v>1101</v>
      </c>
      <c r="F88" s="65">
        <f>F89+F96</f>
        <v>960</v>
      </c>
      <c r="G88" s="63">
        <f t="shared" si="8"/>
        <v>87.19346049046321</v>
      </c>
    </row>
    <row r="89" spans="1:7" ht="31.5">
      <c r="A89" s="49" t="s">
        <v>31</v>
      </c>
      <c r="B89" s="50" t="s">
        <v>107</v>
      </c>
      <c r="C89" s="50" t="s">
        <v>32</v>
      </c>
      <c r="D89" s="50" t="s">
        <v>62</v>
      </c>
      <c r="E89" s="66">
        <f>E90+E93</f>
        <v>401</v>
      </c>
      <c r="F89" s="66">
        <f>F90+F93</f>
        <v>330</v>
      </c>
      <c r="G89" s="63">
        <f t="shared" si="8"/>
        <v>82.29426433915212</v>
      </c>
    </row>
    <row r="90" spans="1:7" ht="78.75">
      <c r="A90" s="49" t="s">
        <v>185</v>
      </c>
      <c r="B90" s="50" t="s">
        <v>107</v>
      </c>
      <c r="C90" s="50" t="s">
        <v>46</v>
      </c>
      <c r="D90" s="50" t="s">
        <v>62</v>
      </c>
      <c r="E90" s="66">
        <f>E91</f>
        <v>6</v>
      </c>
      <c r="F90" s="67">
        <f>F91</f>
        <v>0</v>
      </c>
      <c r="G90" s="63">
        <f t="shared" si="8"/>
        <v>0</v>
      </c>
    </row>
    <row r="91" spans="1:7" ht="31.5">
      <c r="A91" s="49" t="s">
        <v>142</v>
      </c>
      <c r="B91" s="50" t="s">
        <v>107</v>
      </c>
      <c r="C91" s="50" t="s">
        <v>46</v>
      </c>
      <c r="D91" s="50" t="s">
        <v>143</v>
      </c>
      <c r="E91" s="66">
        <f>E92</f>
        <v>6</v>
      </c>
      <c r="F91" s="67">
        <f>F92</f>
        <v>0</v>
      </c>
      <c r="G91" s="63">
        <f t="shared" si="8"/>
        <v>0</v>
      </c>
    </row>
    <row r="92" spans="1:7" ht="47.25">
      <c r="A92" s="49" t="s">
        <v>144</v>
      </c>
      <c r="B92" s="50" t="s">
        <v>107</v>
      </c>
      <c r="C92" s="50" t="s">
        <v>46</v>
      </c>
      <c r="D92" s="50" t="s">
        <v>145</v>
      </c>
      <c r="E92" s="66">
        <v>6</v>
      </c>
      <c r="F92" s="67"/>
      <c r="G92" s="63">
        <f t="shared" si="8"/>
        <v>0</v>
      </c>
    </row>
    <row r="93" spans="1:7" ht="63">
      <c r="A93" s="49" t="s">
        <v>174</v>
      </c>
      <c r="B93" s="50" t="s">
        <v>107</v>
      </c>
      <c r="C93" s="50" t="s">
        <v>175</v>
      </c>
      <c r="D93" s="50" t="s">
        <v>62</v>
      </c>
      <c r="E93" s="66">
        <f>E94</f>
        <v>395</v>
      </c>
      <c r="F93" s="66">
        <f>F94</f>
        <v>330</v>
      </c>
      <c r="G93" s="63">
        <f aca="true" t="shared" si="10" ref="G93:G98">F93/E93*100</f>
        <v>83.54430379746836</v>
      </c>
    </row>
    <row r="94" spans="1:7" ht="31.5">
      <c r="A94" s="49" t="s">
        <v>142</v>
      </c>
      <c r="B94" s="50" t="s">
        <v>107</v>
      </c>
      <c r="C94" s="50" t="s">
        <v>175</v>
      </c>
      <c r="D94" s="50" t="s">
        <v>143</v>
      </c>
      <c r="E94" s="66">
        <f>E95</f>
        <v>395</v>
      </c>
      <c r="F94" s="66">
        <f>F95</f>
        <v>330</v>
      </c>
      <c r="G94" s="63">
        <f t="shared" si="10"/>
        <v>83.54430379746836</v>
      </c>
    </row>
    <row r="95" spans="1:7" ht="47.25">
      <c r="A95" s="49" t="s">
        <v>144</v>
      </c>
      <c r="B95" s="50" t="s">
        <v>107</v>
      </c>
      <c r="C95" s="50" t="s">
        <v>175</v>
      </c>
      <c r="D95" s="50" t="s">
        <v>145</v>
      </c>
      <c r="E95" s="66">
        <v>395</v>
      </c>
      <c r="F95" s="67">
        <v>330</v>
      </c>
      <c r="G95" s="63">
        <f t="shared" si="10"/>
        <v>83.54430379746836</v>
      </c>
    </row>
    <row r="96" spans="1:7" ht="110.25">
      <c r="A96" s="49" t="s">
        <v>183</v>
      </c>
      <c r="B96" s="50" t="s">
        <v>107</v>
      </c>
      <c r="C96" s="50" t="s">
        <v>184</v>
      </c>
      <c r="D96" s="50" t="s">
        <v>62</v>
      </c>
      <c r="E96" s="66">
        <f>E97</f>
        <v>700</v>
      </c>
      <c r="F96" s="66">
        <f>F97</f>
        <v>630</v>
      </c>
      <c r="G96" s="63">
        <f t="shared" si="10"/>
        <v>90</v>
      </c>
    </row>
    <row r="97" spans="1:7" ht="31.5">
      <c r="A97" s="49" t="s">
        <v>142</v>
      </c>
      <c r="B97" s="50" t="s">
        <v>107</v>
      </c>
      <c r="C97" s="50" t="s">
        <v>184</v>
      </c>
      <c r="D97" s="50" t="s">
        <v>143</v>
      </c>
      <c r="E97" s="66">
        <f>E98</f>
        <v>700</v>
      </c>
      <c r="F97" s="66">
        <f>F98</f>
        <v>630</v>
      </c>
      <c r="G97" s="63">
        <f t="shared" si="10"/>
        <v>90</v>
      </c>
    </row>
    <row r="98" spans="1:7" ht="47.25">
      <c r="A98" s="49" t="s">
        <v>144</v>
      </c>
      <c r="B98" s="50" t="s">
        <v>107</v>
      </c>
      <c r="C98" s="50" t="s">
        <v>184</v>
      </c>
      <c r="D98" s="50" t="s">
        <v>145</v>
      </c>
      <c r="E98" s="66">
        <v>700</v>
      </c>
      <c r="F98" s="67">
        <v>630</v>
      </c>
      <c r="G98" s="63">
        <f t="shared" si="10"/>
        <v>90</v>
      </c>
    </row>
    <row r="99" spans="1:7" ht="15.75">
      <c r="A99" s="56" t="s">
        <v>170</v>
      </c>
      <c r="B99" s="57"/>
      <c r="C99" s="57"/>
      <c r="D99" s="57"/>
      <c r="E99" s="64">
        <f>E13+E33+E42+E48+E56+E74</f>
        <v>6898.48</v>
      </c>
      <c r="F99" s="64">
        <f>F13+F33+F42+F48+F56+F74</f>
        <v>6520.1</v>
      </c>
      <c r="G99" s="58">
        <f t="shared" si="8"/>
        <v>94.51502359940162</v>
      </c>
    </row>
    <row r="102" ht="12.75">
      <c r="E102" s="78"/>
    </row>
  </sheetData>
  <sheetProtection/>
  <mergeCells count="3">
    <mergeCell ref="A7:G7"/>
    <mergeCell ref="A8:G8"/>
    <mergeCell ref="A9:G9"/>
  </mergeCells>
  <printOptions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I100"/>
  <sheetViews>
    <sheetView zoomScalePageLayoutView="0" workbookViewId="0" topLeftCell="A37">
      <selection activeCell="P11" sqref="P11"/>
    </sheetView>
  </sheetViews>
  <sheetFormatPr defaultColWidth="9.00390625" defaultRowHeight="12.75"/>
  <cols>
    <col min="1" max="1" width="39.375" style="0" customWidth="1"/>
    <col min="2" max="2" width="7.75390625" style="0" customWidth="1"/>
    <col min="3" max="3" width="6.125" style="0" customWidth="1"/>
    <col min="4" max="4" width="11.75390625" style="0" customWidth="1"/>
  </cols>
  <sheetData>
    <row r="1" spans="1:9" ht="15">
      <c r="A1" s="9"/>
      <c r="B1" s="9"/>
      <c r="C1" s="9"/>
      <c r="D1" s="9"/>
      <c r="E1" s="99" t="s">
        <v>47</v>
      </c>
      <c r="F1" s="99"/>
      <c r="G1" s="99"/>
      <c r="H1" s="99"/>
      <c r="I1" s="10"/>
    </row>
    <row r="2" spans="1:9" ht="15">
      <c r="A2" s="9"/>
      <c r="B2" s="9"/>
      <c r="C2" s="9"/>
      <c r="D2" s="9"/>
      <c r="E2" s="99" t="s">
        <v>27</v>
      </c>
      <c r="F2" s="99"/>
      <c r="G2" s="99"/>
      <c r="H2" s="99"/>
      <c r="I2" s="10"/>
    </row>
    <row r="3" spans="1:9" ht="15">
      <c r="A3" s="9"/>
      <c r="B3" s="9"/>
      <c r="C3" s="9"/>
      <c r="D3" s="9"/>
      <c r="E3" s="99" t="s">
        <v>28</v>
      </c>
      <c r="F3" s="99"/>
      <c r="G3" s="99"/>
      <c r="H3" s="99"/>
      <c r="I3" s="10"/>
    </row>
    <row r="4" spans="1:9" ht="15">
      <c r="A4" s="9"/>
      <c r="B4" s="9"/>
      <c r="C4" s="9"/>
      <c r="D4" s="9"/>
      <c r="E4" s="16" t="s">
        <v>29</v>
      </c>
      <c r="F4" s="16"/>
      <c r="G4" s="16"/>
      <c r="H4" s="16"/>
      <c r="I4" s="10"/>
    </row>
    <row r="5" spans="1:9" ht="15">
      <c r="A5" s="9"/>
      <c r="B5" s="9"/>
      <c r="C5" s="9"/>
      <c r="D5" s="9"/>
      <c r="E5" s="9"/>
      <c r="F5" s="9"/>
      <c r="G5" s="9"/>
      <c r="H5" s="9" t="s">
        <v>30</v>
      </c>
      <c r="I5" s="10"/>
    </row>
    <row r="6" spans="1:9" ht="15">
      <c r="A6" s="9"/>
      <c r="B6" s="9"/>
      <c r="C6" s="9"/>
      <c r="D6" s="9"/>
      <c r="E6" s="9"/>
      <c r="F6" s="9" t="s">
        <v>191</v>
      </c>
      <c r="G6" s="9"/>
      <c r="H6" s="9"/>
      <c r="I6" s="10"/>
    </row>
    <row r="7" spans="1:9" ht="14.25">
      <c r="A7" s="11"/>
      <c r="B7" s="11"/>
      <c r="C7" s="11" t="s">
        <v>105</v>
      </c>
      <c r="D7" s="11"/>
      <c r="E7" s="11"/>
      <c r="F7" s="11"/>
      <c r="G7" s="11"/>
      <c r="H7" s="11"/>
      <c r="I7" s="12"/>
    </row>
    <row r="8" spans="1:9" ht="14.25">
      <c r="A8" s="98" t="s">
        <v>186</v>
      </c>
      <c r="B8" s="98"/>
      <c r="C8" s="98"/>
      <c r="D8" s="98"/>
      <c r="E8" s="98"/>
      <c r="F8" s="98"/>
      <c r="G8" s="98"/>
      <c r="H8" s="98"/>
      <c r="I8" s="98"/>
    </row>
    <row r="9" spans="1:9" ht="14.25">
      <c r="A9" s="98" t="s">
        <v>106</v>
      </c>
      <c r="B9" s="98"/>
      <c r="C9" s="98"/>
      <c r="D9" s="98"/>
      <c r="E9" s="98"/>
      <c r="F9" s="98"/>
      <c r="G9" s="98"/>
      <c r="H9" s="98"/>
      <c r="I9" s="98"/>
    </row>
    <row r="10" spans="1:9" ht="15">
      <c r="A10" s="13"/>
      <c r="B10" s="13"/>
      <c r="C10" s="13"/>
      <c r="D10" s="13"/>
      <c r="E10" s="13"/>
      <c r="F10" s="13"/>
      <c r="G10" s="13"/>
      <c r="H10" s="13" t="s">
        <v>59</v>
      </c>
      <c r="I10" s="14"/>
    </row>
    <row r="11" spans="1:9" ht="105">
      <c r="A11" s="3"/>
      <c r="B11" s="6" t="s">
        <v>110</v>
      </c>
      <c r="C11" s="6" t="s">
        <v>122</v>
      </c>
      <c r="D11" s="6" t="s">
        <v>111</v>
      </c>
      <c r="E11" s="6" t="s">
        <v>112</v>
      </c>
      <c r="F11" s="23" t="s">
        <v>171</v>
      </c>
      <c r="G11" s="6" t="s">
        <v>173</v>
      </c>
      <c r="H11" s="6" t="s">
        <v>2</v>
      </c>
      <c r="I11" s="8"/>
    </row>
    <row r="12" spans="1:8" ht="15">
      <c r="A12" s="6">
        <v>1</v>
      </c>
      <c r="B12" s="6"/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8" ht="30">
      <c r="A13" s="68" t="s">
        <v>48</v>
      </c>
      <c r="B13" s="28">
        <v>955</v>
      </c>
      <c r="C13" s="69" t="s">
        <v>60</v>
      </c>
      <c r="D13" s="69" t="s">
        <v>61</v>
      </c>
      <c r="E13" s="69" t="s">
        <v>62</v>
      </c>
      <c r="F13" s="70">
        <f>F100</f>
        <v>6898.48</v>
      </c>
      <c r="G13" s="70">
        <f>G100</f>
        <v>6520.1</v>
      </c>
      <c r="H13" s="70">
        <f>H100</f>
        <v>94.51502359940162</v>
      </c>
    </row>
    <row r="14" spans="1:8" ht="15.75">
      <c r="A14" s="45" t="s">
        <v>113</v>
      </c>
      <c r="B14" s="71">
        <v>955</v>
      </c>
      <c r="C14" s="46" t="s">
        <v>63</v>
      </c>
      <c r="D14" s="46" t="s">
        <v>61</v>
      </c>
      <c r="E14" s="46" t="s">
        <v>62</v>
      </c>
      <c r="F14" s="64">
        <f>F15+F20+F29</f>
        <v>1391.1</v>
      </c>
      <c r="G14" s="64">
        <f>G15+G20+G29</f>
        <v>1376.6999999999998</v>
      </c>
      <c r="H14" s="58">
        <f>G14/F14*100</f>
        <v>98.96484796204442</v>
      </c>
    </row>
    <row r="15" spans="1:8" ht="63">
      <c r="A15" s="47" t="s">
        <v>114</v>
      </c>
      <c r="B15" s="6">
        <v>955</v>
      </c>
      <c r="C15" s="48" t="s">
        <v>64</v>
      </c>
      <c r="D15" s="48" t="s">
        <v>61</v>
      </c>
      <c r="E15" s="48" t="s">
        <v>62</v>
      </c>
      <c r="F15" s="65">
        <f aca="true" t="shared" si="0" ref="F15:G18">F16</f>
        <v>684.8</v>
      </c>
      <c r="G15" s="59">
        <f t="shared" si="0"/>
        <v>684.8</v>
      </c>
      <c r="H15" s="63">
        <f aca="true" t="shared" si="1" ref="H15:H78">G15/F15*100</f>
        <v>100</v>
      </c>
    </row>
    <row r="16" spans="1:8" ht="78.75">
      <c r="A16" s="49" t="s">
        <v>134</v>
      </c>
      <c r="B16" s="6">
        <v>955</v>
      </c>
      <c r="C16" s="50" t="s">
        <v>64</v>
      </c>
      <c r="D16" s="50" t="s">
        <v>65</v>
      </c>
      <c r="E16" s="50" t="s">
        <v>62</v>
      </c>
      <c r="F16" s="66">
        <f t="shared" si="0"/>
        <v>684.8</v>
      </c>
      <c r="G16" s="59">
        <f t="shared" si="0"/>
        <v>684.8</v>
      </c>
      <c r="H16" s="63">
        <f t="shared" si="1"/>
        <v>100</v>
      </c>
    </row>
    <row r="17" spans="1:8" ht="15.75">
      <c r="A17" s="49" t="s">
        <v>135</v>
      </c>
      <c r="B17" s="6">
        <v>955</v>
      </c>
      <c r="C17" s="50" t="s">
        <v>64</v>
      </c>
      <c r="D17" s="50" t="s">
        <v>66</v>
      </c>
      <c r="E17" s="50" t="s">
        <v>62</v>
      </c>
      <c r="F17" s="66">
        <f t="shared" si="0"/>
        <v>684.8</v>
      </c>
      <c r="G17" s="59">
        <f t="shared" si="0"/>
        <v>684.8</v>
      </c>
      <c r="H17" s="63">
        <f t="shared" si="1"/>
        <v>100</v>
      </c>
    </row>
    <row r="18" spans="1:8" ht="110.25">
      <c r="A18" s="49" t="s">
        <v>136</v>
      </c>
      <c r="B18" s="6">
        <v>955</v>
      </c>
      <c r="C18" s="50" t="s">
        <v>64</v>
      </c>
      <c r="D18" s="50" t="s">
        <v>66</v>
      </c>
      <c r="E18" s="50" t="s">
        <v>137</v>
      </c>
      <c r="F18" s="66">
        <f t="shared" si="0"/>
        <v>684.8</v>
      </c>
      <c r="G18" s="59">
        <f t="shared" si="0"/>
        <v>684.8</v>
      </c>
      <c r="H18" s="63">
        <f t="shared" si="1"/>
        <v>100</v>
      </c>
    </row>
    <row r="19" spans="1:8" ht="47.25">
      <c r="A19" s="49" t="s">
        <v>138</v>
      </c>
      <c r="B19" s="6">
        <v>955</v>
      </c>
      <c r="C19" s="50" t="s">
        <v>64</v>
      </c>
      <c r="D19" s="50" t="s">
        <v>66</v>
      </c>
      <c r="E19" s="50" t="s">
        <v>139</v>
      </c>
      <c r="F19" s="66">
        <v>684.8</v>
      </c>
      <c r="G19" s="59">
        <v>684.8</v>
      </c>
      <c r="H19" s="63">
        <f t="shared" si="1"/>
        <v>100</v>
      </c>
    </row>
    <row r="20" spans="1:8" ht="94.5">
      <c r="A20" s="47" t="s">
        <v>140</v>
      </c>
      <c r="B20" s="6">
        <v>955</v>
      </c>
      <c r="C20" s="48" t="s">
        <v>67</v>
      </c>
      <c r="D20" s="48" t="s">
        <v>61</v>
      </c>
      <c r="E20" s="48" t="s">
        <v>62</v>
      </c>
      <c r="F20" s="65">
        <f>F21</f>
        <v>663.8</v>
      </c>
      <c r="G20" s="59">
        <f>G21</f>
        <v>663.3999999999999</v>
      </c>
      <c r="H20" s="63">
        <f t="shared" si="1"/>
        <v>99.93974088580897</v>
      </c>
    </row>
    <row r="21" spans="1:8" ht="78.75">
      <c r="A21" s="49" t="s">
        <v>134</v>
      </c>
      <c r="B21" s="6">
        <v>955</v>
      </c>
      <c r="C21" s="50" t="s">
        <v>67</v>
      </c>
      <c r="D21" s="50" t="s">
        <v>65</v>
      </c>
      <c r="E21" s="50" t="s">
        <v>62</v>
      </c>
      <c r="F21" s="66">
        <f>F22</f>
        <v>663.8</v>
      </c>
      <c r="G21" s="59">
        <f>G22</f>
        <v>663.3999999999999</v>
      </c>
      <c r="H21" s="63">
        <f t="shared" si="1"/>
        <v>99.93974088580897</v>
      </c>
    </row>
    <row r="22" spans="1:8" ht="15.75">
      <c r="A22" s="49" t="s">
        <v>141</v>
      </c>
      <c r="B22" s="6">
        <v>955</v>
      </c>
      <c r="C22" s="50" t="s">
        <v>67</v>
      </c>
      <c r="D22" s="50" t="s">
        <v>68</v>
      </c>
      <c r="E22" s="50" t="s">
        <v>62</v>
      </c>
      <c r="F22" s="66">
        <f>F23+F25+F27</f>
        <v>663.8</v>
      </c>
      <c r="G22" s="66">
        <f>G23+G25+G27</f>
        <v>663.3999999999999</v>
      </c>
      <c r="H22" s="63">
        <f t="shared" si="1"/>
        <v>99.93974088580897</v>
      </c>
    </row>
    <row r="23" spans="1:8" ht="110.25">
      <c r="A23" s="49" t="s">
        <v>136</v>
      </c>
      <c r="B23" s="6">
        <v>955</v>
      </c>
      <c r="C23" s="50" t="s">
        <v>67</v>
      </c>
      <c r="D23" s="50" t="s">
        <v>68</v>
      </c>
      <c r="E23" s="50" t="s">
        <v>137</v>
      </c>
      <c r="F23" s="66">
        <f>F24</f>
        <v>516.5</v>
      </c>
      <c r="G23" s="66">
        <f>G24</f>
        <v>516.4</v>
      </c>
      <c r="H23" s="63">
        <f t="shared" si="1"/>
        <v>99.98063891577928</v>
      </c>
    </row>
    <row r="24" spans="1:8" ht="47.25">
      <c r="A24" s="49" t="s">
        <v>138</v>
      </c>
      <c r="B24" s="6">
        <v>955</v>
      </c>
      <c r="C24" s="50" t="s">
        <v>67</v>
      </c>
      <c r="D24" s="50" t="s">
        <v>68</v>
      </c>
      <c r="E24" s="50" t="s">
        <v>139</v>
      </c>
      <c r="F24" s="66">
        <v>516.5</v>
      </c>
      <c r="G24" s="59">
        <v>516.4</v>
      </c>
      <c r="H24" s="63">
        <f t="shared" si="1"/>
        <v>99.98063891577928</v>
      </c>
    </row>
    <row r="25" spans="1:8" ht="47.25">
      <c r="A25" s="49" t="s">
        <v>142</v>
      </c>
      <c r="B25" s="6">
        <v>955</v>
      </c>
      <c r="C25" s="50" t="s">
        <v>67</v>
      </c>
      <c r="D25" s="50" t="s">
        <v>68</v>
      </c>
      <c r="E25" s="50" t="s">
        <v>143</v>
      </c>
      <c r="F25" s="66">
        <f>F26</f>
        <v>146</v>
      </c>
      <c r="G25" s="59">
        <f>G26</f>
        <v>145.7</v>
      </c>
      <c r="H25" s="63">
        <f t="shared" si="1"/>
        <v>99.7945205479452</v>
      </c>
    </row>
    <row r="26" spans="1:8" ht="47.25">
      <c r="A26" s="49" t="s">
        <v>144</v>
      </c>
      <c r="B26" s="6">
        <v>955</v>
      </c>
      <c r="C26" s="50" t="s">
        <v>67</v>
      </c>
      <c r="D26" s="50" t="s">
        <v>68</v>
      </c>
      <c r="E26" s="50" t="s">
        <v>145</v>
      </c>
      <c r="F26" s="66">
        <v>146</v>
      </c>
      <c r="G26" s="59">
        <v>145.7</v>
      </c>
      <c r="H26" s="63">
        <f t="shared" si="1"/>
        <v>99.7945205479452</v>
      </c>
    </row>
    <row r="27" spans="1:8" ht="15.75">
      <c r="A27" s="51" t="s">
        <v>146</v>
      </c>
      <c r="B27" s="6">
        <v>955</v>
      </c>
      <c r="C27" s="50" t="s">
        <v>67</v>
      </c>
      <c r="D27" s="50" t="s">
        <v>68</v>
      </c>
      <c r="E27" s="50" t="s">
        <v>147</v>
      </c>
      <c r="F27" s="66">
        <f>F28</f>
        <v>1.3</v>
      </c>
      <c r="G27" s="66">
        <f>G28</f>
        <v>1.3</v>
      </c>
      <c r="H27" s="63">
        <f t="shared" si="1"/>
        <v>100</v>
      </c>
    </row>
    <row r="28" spans="1:8" ht="31.5">
      <c r="A28" s="51" t="s">
        <v>148</v>
      </c>
      <c r="B28" s="6">
        <v>955</v>
      </c>
      <c r="C28" s="50" t="s">
        <v>67</v>
      </c>
      <c r="D28" s="50" t="s">
        <v>68</v>
      </c>
      <c r="E28" s="50" t="s">
        <v>149</v>
      </c>
      <c r="F28" s="66">
        <v>1.3</v>
      </c>
      <c r="G28" s="59">
        <v>1.3</v>
      </c>
      <c r="H28" s="63">
        <f t="shared" si="1"/>
        <v>100</v>
      </c>
    </row>
    <row r="29" spans="1:8" ht="31.5">
      <c r="A29" s="47" t="s">
        <v>115</v>
      </c>
      <c r="B29" s="6">
        <v>955</v>
      </c>
      <c r="C29" s="48" t="s">
        <v>77</v>
      </c>
      <c r="D29" s="48" t="s">
        <v>61</v>
      </c>
      <c r="E29" s="48" t="s">
        <v>62</v>
      </c>
      <c r="F29" s="65">
        <f aca="true" t="shared" si="2" ref="F29:G32">F30</f>
        <v>42.5</v>
      </c>
      <c r="G29" s="59">
        <f t="shared" si="2"/>
        <v>28.5</v>
      </c>
      <c r="H29" s="63">
        <f t="shared" si="1"/>
        <v>67.05882352941175</v>
      </c>
    </row>
    <row r="30" spans="1:8" ht="31.5">
      <c r="A30" s="49" t="s">
        <v>31</v>
      </c>
      <c r="B30" s="6">
        <v>955</v>
      </c>
      <c r="C30" s="50" t="s">
        <v>77</v>
      </c>
      <c r="D30" s="50">
        <v>7950000</v>
      </c>
      <c r="E30" s="50" t="s">
        <v>62</v>
      </c>
      <c r="F30" s="66">
        <f t="shared" si="2"/>
        <v>42.5</v>
      </c>
      <c r="G30" s="66">
        <f t="shared" si="2"/>
        <v>28.5</v>
      </c>
      <c r="H30" s="63">
        <f t="shared" si="1"/>
        <v>67.05882352941175</v>
      </c>
    </row>
    <row r="31" spans="1:8" ht="67.5" customHeight="1">
      <c r="A31" s="49" t="s">
        <v>33</v>
      </c>
      <c r="B31" s="6">
        <v>955</v>
      </c>
      <c r="C31" s="50" t="s">
        <v>77</v>
      </c>
      <c r="D31" s="50" t="s">
        <v>34</v>
      </c>
      <c r="E31" s="50" t="s">
        <v>62</v>
      </c>
      <c r="F31" s="66">
        <f t="shared" si="2"/>
        <v>42.5</v>
      </c>
      <c r="G31" s="59">
        <f t="shared" si="2"/>
        <v>28.5</v>
      </c>
      <c r="H31" s="63">
        <f t="shared" si="1"/>
        <v>67.05882352941175</v>
      </c>
    </row>
    <row r="32" spans="1:8" ht="47.25">
      <c r="A32" s="49" t="s">
        <v>142</v>
      </c>
      <c r="B32" s="6">
        <v>955</v>
      </c>
      <c r="C32" s="50" t="s">
        <v>77</v>
      </c>
      <c r="D32" s="50" t="s">
        <v>34</v>
      </c>
      <c r="E32" s="50" t="s">
        <v>143</v>
      </c>
      <c r="F32" s="66">
        <f t="shared" si="2"/>
        <v>42.5</v>
      </c>
      <c r="G32" s="59">
        <f t="shared" si="2"/>
        <v>28.5</v>
      </c>
      <c r="H32" s="63">
        <f t="shared" si="1"/>
        <v>67.05882352941175</v>
      </c>
    </row>
    <row r="33" spans="1:8" ht="47.25">
      <c r="A33" s="49" t="s">
        <v>144</v>
      </c>
      <c r="B33" s="6">
        <v>955</v>
      </c>
      <c r="C33" s="50" t="s">
        <v>77</v>
      </c>
      <c r="D33" s="50" t="s">
        <v>34</v>
      </c>
      <c r="E33" s="50" t="s">
        <v>145</v>
      </c>
      <c r="F33" s="66">
        <v>42.5</v>
      </c>
      <c r="G33" s="59">
        <v>28.5</v>
      </c>
      <c r="H33" s="63">
        <f t="shared" si="1"/>
        <v>67.05882352941175</v>
      </c>
    </row>
    <row r="34" spans="1:8" ht="15.75">
      <c r="A34" s="45" t="s">
        <v>150</v>
      </c>
      <c r="B34" s="71">
        <v>955</v>
      </c>
      <c r="C34" s="46" t="s">
        <v>35</v>
      </c>
      <c r="D34" s="46" t="s">
        <v>61</v>
      </c>
      <c r="E34" s="46" t="s">
        <v>62</v>
      </c>
      <c r="F34" s="64">
        <f aca="true" t="shared" si="3" ref="F34:G37">F35</f>
        <v>98.78</v>
      </c>
      <c r="G34" s="64">
        <f t="shared" si="3"/>
        <v>98.8</v>
      </c>
      <c r="H34" s="58">
        <f t="shared" si="1"/>
        <v>100.0202470135655</v>
      </c>
    </row>
    <row r="35" spans="1:8" ht="31.5">
      <c r="A35" s="52" t="s">
        <v>121</v>
      </c>
      <c r="B35" s="6">
        <v>955</v>
      </c>
      <c r="C35" s="53" t="s">
        <v>120</v>
      </c>
      <c r="D35" s="53" t="s">
        <v>61</v>
      </c>
      <c r="E35" s="53" t="s">
        <v>62</v>
      </c>
      <c r="F35" s="66">
        <f t="shared" si="3"/>
        <v>98.78</v>
      </c>
      <c r="G35" s="59">
        <f t="shared" si="3"/>
        <v>98.8</v>
      </c>
      <c r="H35" s="63">
        <f t="shared" si="1"/>
        <v>100.0202470135655</v>
      </c>
    </row>
    <row r="36" spans="1:8" ht="47.25">
      <c r="A36" s="52" t="s">
        <v>151</v>
      </c>
      <c r="B36" s="6">
        <v>955</v>
      </c>
      <c r="C36" s="53" t="s">
        <v>120</v>
      </c>
      <c r="D36" s="54" t="s">
        <v>152</v>
      </c>
      <c r="E36" s="53" t="s">
        <v>62</v>
      </c>
      <c r="F36" s="66">
        <f t="shared" si="3"/>
        <v>98.78</v>
      </c>
      <c r="G36" s="66">
        <f t="shared" si="3"/>
        <v>98.8</v>
      </c>
      <c r="H36" s="63">
        <f t="shared" si="1"/>
        <v>100.0202470135655</v>
      </c>
    </row>
    <row r="37" spans="1:8" ht="47.25">
      <c r="A37" s="52" t="s">
        <v>153</v>
      </c>
      <c r="B37" s="6">
        <v>955</v>
      </c>
      <c r="C37" s="53" t="s">
        <v>120</v>
      </c>
      <c r="D37" s="54" t="s">
        <v>154</v>
      </c>
      <c r="E37" s="53" t="s">
        <v>62</v>
      </c>
      <c r="F37" s="66">
        <f t="shared" si="3"/>
        <v>98.78</v>
      </c>
      <c r="G37" s="62">
        <f t="shared" si="3"/>
        <v>98.8</v>
      </c>
      <c r="H37" s="63">
        <f t="shared" si="1"/>
        <v>100.0202470135655</v>
      </c>
    </row>
    <row r="38" spans="1:8" ht="47.25">
      <c r="A38" s="49" t="s">
        <v>56</v>
      </c>
      <c r="B38" s="6">
        <v>955</v>
      </c>
      <c r="C38" s="53" t="s">
        <v>120</v>
      </c>
      <c r="D38" s="50" t="s">
        <v>155</v>
      </c>
      <c r="E38" s="50" t="s">
        <v>62</v>
      </c>
      <c r="F38" s="66">
        <f>F39+F41</f>
        <v>98.78</v>
      </c>
      <c r="G38" s="66">
        <f>G39+G41</f>
        <v>98.8</v>
      </c>
      <c r="H38" s="63">
        <f t="shared" si="1"/>
        <v>100.0202470135655</v>
      </c>
    </row>
    <row r="39" spans="1:8" ht="110.25">
      <c r="A39" s="49" t="s">
        <v>136</v>
      </c>
      <c r="B39" s="6">
        <v>955</v>
      </c>
      <c r="C39" s="53" t="s">
        <v>120</v>
      </c>
      <c r="D39" s="50" t="s">
        <v>155</v>
      </c>
      <c r="E39" s="50" t="s">
        <v>137</v>
      </c>
      <c r="F39" s="66">
        <f>F40</f>
        <v>69.3</v>
      </c>
      <c r="G39" s="59">
        <f>G40</f>
        <v>69.3</v>
      </c>
      <c r="H39" s="63">
        <f t="shared" si="1"/>
        <v>100</v>
      </c>
    </row>
    <row r="40" spans="1:8" ht="47.25">
      <c r="A40" s="49" t="s">
        <v>138</v>
      </c>
      <c r="B40" s="6">
        <v>955</v>
      </c>
      <c r="C40" s="53" t="s">
        <v>120</v>
      </c>
      <c r="D40" s="50" t="s">
        <v>155</v>
      </c>
      <c r="E40" s="50" t="s">
        <v>139</v>
      </c>
      <c r="F40" s="66">
        <v>69.3</v>
      </c>
      <c r="G40" s="59">
        <v>69.3</v>
      </c>
      <c r="H40" s="63">
        <f t="shared" si="1"/>
        <v>100</v>
      </c>
    </row>
    <row r="41" spans="1:8" ht="47.25">
      <c r="A41" s="49" t="s">
        <v>142</v>
      </c>
      <c r="B41" s="6">
        <v>955</v>
      </c>
      <c r="C41" s="53" t="s">
        <v>120</v>
      </c>
      <c r="D41" s="50" t="s">
        <v>155</v>
      </c>
      <c r="E41" s="50" t="s">
        <v>143</v>
      </c>
      <c r="F41" s="66">
        <f>F42</f>
        <v>29.48</v>
      </c>
      <c r="G41" s="59">
        <f>G42</f>
        <v>29.5</v>
      </c>
      <c r="H41" s="63">
        <f t="shared" si="1"/>
        <v>100.06784260515605</v>
      </c>
    </row>
    <row r="42" spans="1:8" ht="47.25">
      <c r="A42" s="49" t="s">
        <v>144</v>
      </c>
      <c r="B42" s="6">
        <v>955</v>
      </c>
      <c r="C42" s="53" t="s">
        <v>120</v>
      </c>
      <c r="D42" s="50" t="s">
        <v>155</v>
      </c>
      <c r="E42" s="50" t="s">
        <v>145</v>
      </c>
      <c r="F42" s="66">
        <v>29.48</v>
      </c>
      <c r="G42" s="59">
        <v>29.5</v>
      </c>
      <c r="H42" s="63">
        <f t="shared" si="1"/>
        <v>100.06784260515605</v>
      </c>
    </row>
    <row r="43" spans="1:8" ht="31.5">
      <c r="A43" s="45" t="s">
        <v>116</v>
      </c>
      <c r="B43" s="71">
        <v>955</v>
      </c>
      <c r="C43" s="46" t="s">
        <v>69</v>
      </c>
      <c r="D43" s="46" t="s">
        <v>61</v>
      </c>
      <c r="E43" s="46" t="s">
        <v>62</v>
      </c>
      <c r="F43" s="64">
        <f aca="true" t="shared" si="4" ref="F43:G45">F44</f>
        <v>30</v>
      </c>
      <c r="G43" s="64">
        <f t="shared" si="4"/>
        <v>0</v>
      </c>
      <c r="H43" s="58">
        <f t="shared" si="1"/>
        <v>0</v>
      </c>
    </row>
    <row r="44" spans="1:8" ht="15.75">
      <c r="A44" s="49" t="s">
        <v>36</v>
      </c>
      <c r="B44" s="6">
        <v>955</v>
      </c>
      <c r="C44" s="50" t="s">
        <v>37</v>
      </c>
      <c r="D44" s="50" t="s">
        <v>61</v>
      </c>
      <c r="E44" s="50" t="s">
        <v>62</v>
      </c>
      <c r="F44" s="66">
        <f t="shared" si="4"/>
        <v>30</v>
      </c>
      <c r="G44" s="60">
        <f>G45+G48</f>
        <v>0</v>
      </c>
      <c r="H44" s="63">
        <f t="shared" si="1"/>
        <v>0</v>
      </c>
    </row>
    <row r="45" spans="1:8" ht="31.5">
      <c r="A45" s="49" t="s">
        <v>31</v>
      </c>
      <c r="B45" s="6">
        <v>955</v>
      </c>
      <c r="C45" s="50" t="s">
        <v>37</v>
      </c>
      <c r="D45" s="50" t="s">
        <v>32</v>
      </c>
      <c r="E45" s="50" t="s">
        <v>62</v>
      </c>
      <c r="F45" s="66">
        <f t="shared" si="4"/>
        <v>30</v>
      </c>
      <c r="G45" s="61">
        <f>G46</f>
        <v>0</v>
      </c>
      <c r="H45" s="63">
        <f t="shared" si="1"/>
        <v>0</v>
      </c>
    </row>
    <row r="46" spans="1:8" ht="94.5">
      <c r="A46" s="49" t="s">
        <v>156</v>
      </c>
      <c r="B46" s="6">
        <v>955</v>
      </c>
      <c r="C46" s="50" t="s">
        <v>37</v>
      </c>
      <c r="D46" s="50" t="s">
        <v>38</v>
      </c>
      <c r="E46" s="50" t="s">
        <v>62</v>
      </c>
      <c r="F46" s="66">
        <f>F47</f>
        <v>30</v>
      </c>
      <c r="G46" s="59">
        <f>G47</f>
        <v>0</v>
      </c>
      <c r="H46" s="63">
        <f t="shared" si="1"/>
        <v>0</v>
      </c>
    </row>
    <row r="47" spans="1:8" ht="47.25">
      <c r="A47" s="49" t="s">
        <v>142</v>
      </c>
      <c r="B47" s="6">
        <v>955</v>
      </c>
      <c r="C47" s="50" t="s">
        <v>37</v>
      </c>
      <c r="D47" s="50" t="s">
        <v>38</v>
      </c>
      <c r="E47" s="50" t="s">
        <v>143</v>
      </c>
      <c r="F47" s="66">
        <f>F48</f>
        <v>30</v>
      </c>
      <c r="G47" s="66">
        <f>G48</f>
        <v>0</v>
      </c>
      <c r="H47" s="63">
        <f t="shared" si="1"/>
        <v>0</v>
      </c>
    </row>
    <row r="48" spans="1:8" ht="47.25">
      <c r="A48" s="49" t="s">
        <v>144</v>
      </c>
      <c r="B48" s="6">
        <v>955</v>
      </c>
      <c r="C48" s="50" t="s">
        <v>37</v>
      </c>
      <c r="D48" s="50" t="s">
        <v>38</v>
      </c>
      <c r="E48" s="50" t="s">
        <v>145</v>
      </c>
      <c r="F48" s="66">
        <v>30</v>
      </c>
      <c r="G48" s="60"/>
      <c r="H48" s="63">
        <f t="shared" si="1"/>
        <v>0</v>
      </c>
    </row>
    <row r="49" spans="1:8" ht="15.75">
      <c r="A49" s="45" t="s">
        <v>117</v>
      </c>
      <c r="B49" s="71">
        <v>955</v>
      </c>
      <c r="C49" s="46" t="s">
        <v>70</v>
      </c>
      <c r="D49" s="46" t="s">
        <v>61</v>
      </c>
      <c r="E49" s="46" t="s">
        <v>62</v>
      </c>
      <c r="F49" s="64">
        <f>F50</f>
        <v>1509</v>
      </c>
      <c r="G49" s="64">
        <f>G50</f>
        <v>1447.2</v>
      </c>
      <c r="H49" s="58">
        <f t="shared" si="1"/>
        <v>95.90457256461234</v>
      </c>
    </row>
    <row r="50" spans="1:8" ht="15.75">
      <c r="A50" s="52" t="s">
        <v>157</v>
      </c>
      <c r="B50" s="6">
        <v>955</v>
      </c>
      <c r="C50" s="53" t="s">
        <v>71</v>
      </c>
      <c r="D50" s="53" t="s">
        <v>61</v>
      </c>
      <c r="E50" s="53" t="s">
        <v>62</v>
      </c>
      <c r="F50" s="66">
        <f>F51</f>
        <v>1509</v>
      </c>
      <c r="G50" s="66">
        <f>G51</f>
        <v>1447.2</v>
      </c>
      <c r="H50" s="63">
        <f t="shared" si="1"/>
        <v>95.90457256461234</v>
      </c>
    </row>
    <row r="51" spans="1:8" ht="47.25">
      <c r="A51" s="49" t="s">
        <v>158</v>
      </c>
      <c r="B51" s="6">
        <v>955</v>
      </c>
      <c r="C51" s="50" t="s">
        <v>71</v>
      </c>
      <c r="D51" s="50" t="s">
        <v>159</v>
      </c>
      <c r="E51" s="50" t="s">
        <v>62</v>
      </c>
      <c r="F51" s="66">
        <f aca="true" t="shared" si="5" ref="F51:G55">F52</f>
        <v>1509</v>
      </c>
      <c r="G51" s="66">
        <f t="shared" si="5"/>
        <v>1447.2</v>
      </c>
      <c r="H51" s="63">
        <f t="shared" si="1"/>
        <v>95.90457256461234</v>
      </c>
    </row>
    <row r="52" spans="1:8" ht="47.25">
      <c r="A52" s="49" t="s">
        <v>160</v>
      </c>
      <c r="B52" s="6">
        <v>955</v>
      </c>
      <c r="C52" s="50" t="s">
        <v>71</v>
      </c>
      <c r="D52" s="50" t="s">
        <v>161</v>
      </c>
      <c r="E52" s="50" t="s">
        <v>62</v>
      </c>
      <c r="F52" s="66">
        <f t="shared" si="5"/>
        <v>1509</v>
      </c>
      <c r="G52" s="66">
        <f t="shared" si="5"/>
        <v>1447.2</v>
      </c>
      <c r="H52" s="63">
        <f t="shared" si="1"/>
        <v>95.90457256461234</v>
      </c>
    </row>
    <row r="53" spans="1:8" ht="63">
      <c r="A53" s="49" t="s">
        <v>162</v>
      </c>
      <c r="B53" s="6">
        <v>955</v>
      </c>
      <c r="C53" s="50" t="s">
        <v>71</v>
      </c>
      <c r="D53" s="55" t="s">
        <v>163</v>
      </c>
      <c r="E53" s="50" t="s">
        <v>62</v>
      </c>
      <c r="F53" s="66">
        <f t="shared" si="5"/>
        <v>1509</v>
      </c>
      <c r="G53" s="66">
        <f t="shared" si="5"/>
        <v>1447.2</v>
      </c>
      <c r="H53" s="63">
        <f t="shared" si="1"/>
        <v>95.90457256461234</v>
      </c>
    </row>
    <row r="54" spans="1:8" ht="110.25">
      <c r="A54" s="49" t="s">
        <v>164</v>
      </c>
      <c r="B54" s="6">
        <v>955</v>
      </c>
      <c r="C54" s="50" t="s">
        <v>71</v>
      </c>
      <c r="D54" s="55" t="s">
        <v>163</v>
      </c>
      <c r="E54" s="50" t="s">
        <v>62</v>
      </c>
      <c r="F54" s="66">
        <f t="shared" si="5"/>
        <v>1509</v>
      </c>
      <c r="G54" s="66">
        <f t="shared" si="5"/>
        <v>1447.2</v>
      </c>
      <c r="H54" s="63">
        <f t="shared" si="1"/>
        <v>95.90457256461234</v>
      </c>
    </row>
    <row r="55" spans="1:8" ht="47.25">
      <c r="A55" s="49" t="s">
        <v>142</v>
      </c>
      <c r="B55" s="6">
        <v>955</v>
      </c>
      <c r="C55" s="50" t="s">
        <v>71</v>
      </c>
      <c r="D55" s="55" t="s">
        <v>163</v>
      </c>
      <c r="E55" s="50" t="s">
        <v>143</v>
      </c>
      <c r="F55" s="66">
        <f t="shared" si="5"/>
        <v>1509</v>
      </c>
      <c r="G55" s="66">
        <f t="shared" si="5"/>
        <v>1447.2</v>
      </c>
      <c r="H55" s="63">
        <f t="shared" si="1"/>
        <v>95.90457256461234</v>
      </c>
    </row>
    <row r="56" spans="1:8" ht="47.25">
      <c r="A56" s="49" t="s">
        <v>144</v>
      </c>
      <c r="B56" s="6">
        <v>955</v>
      </c>
      <c r="C56" s="50" t="s">
        <v>71</v>
      </c>
      <c r="D56" s="55" t="s">
        <v>163</v>
      </c>
      <c r="E56" s="50" t="s">
        <v>145</v>
      </c>
      <c r="F56" s="66">
        <v>1509</v>
      </c>
      <c r="G56" s="67">
        <v>1447.2</v>
      </c>
      <c r="H56" s="63">
        <f t="shared" si="1"/>
        <v>95.90457256461234</v>
      </c>
    </row>
    <row r="57" spans="1:8" ht="15.75">
      <c r="A57" s="45" t="s">
        <v>79</v>
      </c>
      <c r="B57" s="71">
        <v>955</v>
      </c>
      <c r="C57" s="46" t="s">
        <v>72</v>
      </c>
      <c r="D57" s="46" t="s">
        <v>61</v>
      </c>
      <c r="E57" s="46" t="s">
        <v>62</v>
      </c>
      <c r="F57" s="64">
        <f>F58+F63+F70</f>
        <v>431.3</v>
      </c>
      <c r="G57" s="64">
        <f>G58+G63+G70</f>
        <v>302.5</v>
      </c>
      <c r="H57" s="58">
        <f t="shared" si="1"/>
        <v>70.13679573382797</v>
      </c>
    </row>
    <row r="58" spans="1:8" ht="15.75">
      <c r="A58" s="47" t="s">
        <v>118</v>
      </c>
      <c r="B58" s="6">
        <v>955</v>
      </c>
      <c r="C58" s="50" t="s">
        <v>73</v>
      </c>
      <c r="D58" s="50" t="s">
        <v>61</v>
      </c>
      <c r="E58" s="50" t="s">
        <v>62</v>
      </c>
      <c r="F58" s="66">
        <f aca="true" t="shared" si="6" ref="F58:G61">F59</f>
        <v>252.8</v>
      </c>
      <c r="G58" s="67">
        <f t="shared" si="6"/>
        <v>128</v>
      </c>
      <c r="H58" s="63">
        <f t="shared" si="1"/>
        <v>50.632911392405056</v>
      </c>
    </row>
    <row r="59" spans="1:8" ht="15.75">
      <c r="A59" s="49" t="s">
        <v>119</v>
      </c>
      <c r="B59" s="6">
        <v>955</v>
      </c>
      <c r="C59" s="50" t="s">
        <v>73</v>
      </c>
      <c r="D59" s="50">
        <v>3510000</v>
      </c>
      <c r="E59" s="50" t="s">
        <v>62</v>
      </c>
      <c r="F59" s="66">
        <f t="shared" si="6"/>
        <v>252.8</v>
      </c>
      <c r="G59" s="67">
        <f t="shared" si="6"/>
        <v>128</v>
      </c>
      <c r="H59" s="63">
        <f t="shared" si="1"/>
        <v>50.632911392405056</v>
      </c>
    </row>
    <row r="60" spans="1:8" ht="31.5">
      <c r="A60" s="49" t="s">
        <v>0</v>
      </c>
      <c r="B60" s="6">
        <v>955</v>
      </c>
      <c r="C60" s="50" t="s">
        <v>73</v>
      </c>
      <c r="D60" s="50">
        <v>3510500</v>
      </c>
      <c r="E60" s="50" t="s">
        <v>62</v>
      </c>
      <c r="F60" s="66">
        <f t="shared" si="6"/>
        <v>252.8</v>
      </c>
      <c r="G60" s="67">
        <f t="shared" si="6"/>
        <v>128</v>
      </c>
      <c r="H60" s="63">
        <f t="shared" si="1"/>
        <v>50.632911392405056</v>
      </c>
    </row>
    <row r="61" spans="1:8" ht="47.25">
      <c r="A61" s="49" t="s">
        <v>142</v>
      </c>
      <c r="B61" s="6">
        <v>955</v>
      </c>
      <c r="C61" s="50" t="s">
        <v>73</v>
      </c>
      <c r="D61" s="50">
        <v>3510500</v>
      </c>
      <c r="E61" s="50" t="s">
        <v>143</v>
      </c>
      <c r="F61" s="66">
        <f t="shared" si="6"/>
        <v>252.8</v>
      </c>
      <c r="G61" s="66">
        <f t="shared" si="6"/>
        <v>128</v>
      </c>
      <c r="H61" s="63">
        <f t="shared" si="1"/>
        <v>50.632911392405056</v>
      </c>
    </row>
    <row r="62" spans="1:8" ht="47.25">
      <c r="A62" s="49" t="s">
        <v>144</v>
      </c>
      <c r="B62" s="6">
        <v>955</v>
      </c>
      <c r="C62" s="50" t="s">
        <v>73</v>
      </c>
      <c r="D62" s="50">
        <v>3510500</v>
      </c>
      <c r="E62" s="50" t="s">
        <v>145</v>
      </c>
      <c r="F62" s="66">
        <v>252.8</v>
      </c>
      <c r="G62" s="67">
        <v>128</v>
      </c>
      <c r="H62" s="63">
        <f t="shared" si="1"/>
        <v>50.632911392405056</v>
      </c>
    </row>
    <row r="63" spans="1:8" ht="15.75">
      <c r="A63" s="47" t="s">
        <v>165</v>
      </c>
      <c r="B63" s="6">
        <v>955</v>
      </c>
      <c r="C63" s="50" t="s">
        <v>40</v>
      </c>
      <c r="D63" s="50" t="s">
        <v>166</v>
      </c>
      <c r="E63" s="50" t="s">
        <v>62</v>
      </c>
      <c r="F63" s="66">
        <f>F64+F67</f>
        <v>176</v>
      </c>
      <c r="G63" s="67">
        <f>G64+G67</f>
        <v>174.5</v>
      </c>
      <c r="H63" s="63">
        <f t="shared" si="1"/>
        <v>99.14772727272727</v>
      </c>
    </row>
    <row r="64" spans="1:8" ht="31.5">
      <c r="A64" s="49" t="s">
        <v>167</v>
      </c>
      <c r="B64" s="6">
        <v>955</v>
      </c>
      <c r="C64" s="50" t="s">
        <v>40</v>
      </c>
      <c r="D64" s="50" t="s">
        <v>41</v>
      </c>
      <c r="E64" s="50" t="s">
        <v>62</v>
      </c>
      <c r="F64" s="66">
        <f>F65</f>
        <v>21.7</v>
      </c>
      <c r="G64" s="67">
        <f>G65</f>
        <v>21.7</v>
      </c>
      <c r="H64" s="63">
        <f t="shared" si="1"/>
        <v>100</v>
      </c>
    </row>
    <row r="65" spans="1:8" ht="47.25">
      <c r="A65" s="49" t="s">
        <v>142</v>
      </c>
      <c r="B65" s="6">
        <v>955</v>
      </c>
      <c r="C65" s="50" t="s">
        <v>40</v>
      </c>
      <c r="D65" s="50" t="s">
        <v>41</v>
      </c>
      <c r="E65" s="50" t="s">
        <v>143</v>
      </c>
      <c r="F65" s="66">
        <f>F66</f>
        <v>21.7</v>
      </c>
      <c r="G65" s="67">
        <f>G66</f>
        <v>21.7</v>
      </c>
      <c r="H65" s="63">
        <f t="shared" si="1"/>
        <v>100</v>
      </c>
    </row>
    <row r="66" spans="1:8" ht="47.25">
      <c r="A66" s="49" t="s">
        <v>144</v>
      </c>
      <c r="B66" s="6">
        <v>955</v>
      </c>
      <c r="C66" s="50" t="s">
        <v>40</v>
      </c>
      <c r="D66" s="50" t="s">
        <v>41</v>
      </c>
      <c r="E66" s="50" t="s">
        <v>145</v>
      </c>
      <c r="F66" s="66">
        <v>21.7</v>
      </c>
      <c r="G66" s="67">
        <v>21.7</v>
      </c>
      <c r="H66" s="63">
        <f t="shared" si="1"/>
        <v>100</v>
      </c>
    </row>
    <row r="67" spans="1:8" ht="47.25">
      <c r="A67" s="49" t="s">
        <v>42</v>
      </c>
      <c r="B67" s="6">
        <v>955</v>
      </c>
      <c r="C67" s="50" t="s">
        <v>40</v>
      </c>
      <c r="D67" s="50" t="s">
        <v>43</v>
      </c>
      <c r="E67" s="50" t="s">
        <v>62</v>
      </c>
      <c r="F67" s="66">
        <f>F68</f>
        <v>154.3</v>
      </c>
      <c r="G67" s="67">
        <f>G68</f>
        <v>152.8</v>
      </c>
      <c r="H67" s="63">
        <f t="shared" si="1"/>
        <v>99.02786779001944</v>
      </c>
    </row>
    <row r="68" spans="1:8" ht="47.25">
      <c r="A68" s="49" t="s">
        <v>142</v>
      </c>
      <c r="B68" s="6">
        <v>955</v>
      </c>
      <c r="C68" s="50" t="s">
        <v>40</v>
      </c>
      <c r="D68" s="50" t="s">
        <v>43</v>
      </c>
      <c r="E68" s="50" t="s">
        <v>143</v>
      </c>
      <c r="F68" s="66">
        <f>F69</f>
        <v>154.3</v>
      </c>
      <c r="G68" s="67">
        <f>G69</f>
        <v>152.8</v>
      </c>
      <c r="H68" s="63">
        <f t="shared" si="1"/>
        <v>99.02786779001944</v>
      </c>
    </row>
    <row r="69" spans="1:8" ht="47.25">
      <c r="A69" s="49" t="s">
        <v>144</v>
      </c>
      <c r="B69" s="6">
        <v>955</v>
      </c>
      <c r="C69" s="50" t="s">
        <v>40</v>
      </c>
      <c r="D69" s="50" t="s">
        <v>43</v>
      </c>
      <c r="E69" s="50" t="s">
        <v>145</v>
      </c>
      <c r="F69" s="66">
        <v>154.3</v>
      </c>
      <c r="G69" s="67">
        <v>152.8</v>
      </c>
      <c r="H69" s="63">
        <f t="shared" si="1"/>
        <v>99.02786779001944</v>
      </c>
    </row>
    <row r="70" spans="1:8" ht="31.5">
      <c r="A70" s="49" t="s">
        <v>1</v>
      </c>
      <c r="B70" s="6">
        <v>955</v>
      </c>
      <c r="C70" s="50" t="s">
        <v>74</v>
      </c>
      <c r="D70" s="50" t="s">
        <v>61</v>
      </c>
      <c r="E70" s="50" t="s">
        <v>62</v>
      </c>
      <c r="F70" s="66">
        <f aca="true" t="shared" si="7" ref="F70:G73">F71</f>
        <v>2.5</v>
      </c>
      <c r="G70" s="67">
        <f t="shared" si="7"/>
        <v>0</v>
      </c>
      <c r="H70" s="63">
        <f t="shared" si="1"/>
        <v>0</v>
      </c>
    </row>
    <row r="71" spans="1:8" ht="31.5">
      <c r="A71" s="49" t="s">
        <v>31</v>
      </c>
      <c r="B71" s="6">
        <v>955</v>
      </c>
      <c r="C71" s="50" t="s">
        <v>74</v>
      </c>
      <c r="D71" s="50" t="s">
        <v>32</v>
      </c>
      <c r="E71" s="50" t="s">
        <v>62</v>
      </c>
      <c r="F71" s="66">
        <f t="shared" si="7"/>
        <v>2.5</v>
      </c>
      <c r="G71" s="67">
        <f t="shared" si="7"/>
        <v>0</v>
      </c>
      <c r="H71" s="63">
        <f t="shared" si="1"/>
        <v>0</v>
      </c>
    </row>
    <row r="72" spans="1:8" ht="78.75">
      <c r="A72" s="49" t="s">
        <v>168</v>
      </c>
      <c r="B72" s="6">
        <v>955</v>
      </c>
      <c r="C72" s="50" t="s">
        <v>74</v>
      </c>
      <c r="D72" s="50" t="s">
        <v>44</v>
      </c>
      <c r="E72" s="50" t="s">
        <v>62</v>
      </c>
      <c r="F72" s="66">
        <f t="shared" si="7"/>
        <v>2.5</v>
      </c>
      <c r="G72" s="67">
        <f t="shared" si="7"/>
        <v>0</v>
      </c>
      <c r="H72" s="63">
        <f t="shared" si="1"/>
        <v>0</v>
      </c>
    </row>
    <row r="73" spans="1:8" ht="47.25">
      <c r="A73" s="49" t="s">
        <v>142</v>
      </c>
      <c r="B73" s="6">
        <v>955</v>
      </c>
      <c r="C73" s="50" t="s">
        <v>74</v>
      </c>
      <c r="D73" s="50" t="s">
        <v>44</v>
      </c>
      <c r="E73" s="50" t="s">
        <v>143</v>
      </c>
      <c r="F73" s="66">
        <f t="shared" si="7"/>
        <v>2.5</v>
      </c>
      <c r="G73" s="67">
        <f t="shared" si="7"/>
        <v>0</v>
      </c>
      <c r="H73" s="63">
        <f t="shared" si="1"/>
        <v>0</v>
      </c>
    </row>
    <row r="74" spans="1:8" ht="47.25">
      <c r="A74" s="49" t="s">
        <v>144</v>
      </c>
      <c r="B74" s="6">
        <v>955</v>
      </c>
      <c r="C74" s="50" t="s">
        <v>74</v>
      </c>
      <c r="D74" s="50" t="s">
        <v>44</v>
      </c>
      <c r="E74" s="50" t="s">
        <v>145</v>
      </c>
      <c r="F74" s="66">
        <v>2.5</v>
      </c>
      <c r="G74" s="67"/>
      <c r="H74" s="63">
        <f t="shared" si="1"/>
        <v>0</v>
      </c>
    </row>
    <row r="75" spans="1:8" ht="15.75">
      <c r="A75" s="45" t="s">
        <v>169</v>
      </c>
      <c r="B75" s="71">
        <v>955</v>
      </c>
      <c r="C75" s="46" t="s">
        <v>75</v>
      </c>
      <c r="D75" s="46" t="s">
        <v>61</v>
      </c>
      <c r="E75" s="46" t="s">
        <v>62</v>
      </c>
      <c r="F75" s="64">
        <f>F76+F89</f>
        <v>3438.2999999999997</v>
      </c>
      <c r="G75" s="64">
        <f>G76+G89</f>
        <v>3294.9</v>
      </c>
      <c r="H75" s="58">
        <f t="shared" si="1"/>
        <v>95.82933426402583</v>
      </c>
    </row>
    <row r="76" spans="1:8" ht="15.75">
      <c r="A76" s="49" t="s">
        <v>78</v>
      </c>
      <c r="B76" s="6">
        <v>955</v>
      </c>
      <c r="C76" s="50" t="s">
        <v>76</v>
      </c>
      <c r="D76" s="50" t="s">
        <v>61</v>
      </c>
      <c r="E76" s="50" t="s">
        <v>62</v>
      </c>
      <c r="F76" s="66">
        <f>F77</f>
        <v>2337.2999999999997</v>
      </c>
      <c r="G76" s="67">
        <f>G77</f>
        <v>2334.9</v>
      </c>
      <c r="H76" s="63">
        <f t="shared" si="1"/>
        <v>99.89731741753307</v>
      </c>
    </row>
    <row r="77" spans="1:8" ht="31.5">
      <c r="A77" s="49" t="s">
        <v>108</v>
      </c>
      <c r="B77" s="6">
        <v>955</v>
      </c>
      <c r="C77" s="50" t="s">
        <v>76</v>
      </c>
      <c r="D77" s="50">
        <v>4400000</v>
      </c>
      <c r="E77" s="50" t="s">
        <v>62</v>
      </c>
      <c r="F77" s="66">
        <f>F78+F85</f>
        <v>2337.2999999999997</v>
      </c>
      <c r="G77" s="67">
        <f>G78+G85</f>
        <v>2334.9</v>
      </c>
      <c r="H77" s="63">
        <f t="shared" si="1"/>
        <v>99.89731741753307</v>
      </c>
    </row>
    <row r="78" spans="1:8" ht="31.5">
      <c r="A78" s="49" t="s">
        <v>57</v>
      </c>
      <c r="B78" s="6">
        <v>955</v>
      </c>
      <c r="C78" s="50" t="s">
        <v>76</v>
      </c>
      <c r="D78" s="50">
        <v>4409900</v>
      </c>
      <c r="E78" s="50" t="s">
        <v>62</v>
      </c>
      <c r="F78" s="66">
        <f>F79+F81+F83</f>
        <v>1934.6999999999998</v>
      </c>
      <c r="G78" s="67">
        <f>G79+G81+G83</f>
        <v>1932.3</v>
      </c>
      <c r="H78" s="63">
        <f t="shared" si="1"/>
        <v>99.87594975965267</v>
      </c>
    </row>
    <row r="79" spans="1:8" ht="110.25">
      <c r="A79" s="49" t="s">
        <v>136</v>
      </c>
      <c r="B79" s="6">
        <v>955</v>
      </c>
      <c r="C79" s="50" t="s">
        <v>76</v>
      </c>
      <c r="D79" s="50">
        <v>4409900</v>
      </c>
      <c r="E79" s="50" t="s">
        <v>137</v>
      </c>
      <c r="F79" s="66">
        <f>F80</f>
        <v>1300.6</v>
      </c>
      <c r="G79" s="67">
        <f>G80</f>
        <v>1300.5</v>
      </c>
      <c r="H79" s="63">
        <f aca="true" t="shared" si="8" ref="H79:H100">G79/F79*100</f>
        <v>99.99231124096572</v>
      </c>
    </row>
    <row r="80" spans="1:8" ht="47.25">
      <c r="A80" s="49" t="s">
        <v>138</v>
      </c>
      <c r="B80" s="6">
        <v>955</v>
      </c>
      <c r="C80" s="50" t="s">
        <v>76</v>
      </c>
      <c r="D80" s="50">
        <v>4409900</v>
      </c>
      <c r="E80" s="50" t="s">
        <v>139</v>
      </c>
      <c r="F80" s="66">
        <v>1300.6</v>
      </c>
      <c r="G80" s="67">
        <v>1300.5</v>
      </c>
      <c r="H80" s="63">
        <f t="shared" si="8"/>
        <v>99.99231124096572</v>
      </c>
    </row>
    <row r="81" spans="1:8" ht="47.25">
      <c r="A81" s="49" t="s">
        <v>142</v>
      </c>
      <c r="B81" s="6">
        <v>955</v>
      </c>
      <c r="C81" s="50" t="s">
        <v>76</v>
      </c>
      <c r="D81" s="50">
        <v>4409900</v>
      </c>
      <c r="E81" s="50" t="s">
        <v>143</v>
      </c>
      <c r="F81" s="66">
        <f>F82</f>
        <v>628.3</v>
      </c>
      <c r="G81" s="67">
        <f>G82</f>
        <v>626</v>
      </c>
      <c r="H81" s="63">
        <f t="shared" si="8"/>
        <v>99.63393283463314</v>
      </c>
    </row>
    <row r="82" spans="1:8" ht="47.25">
      <c r="A82" s="49" t="s">
        <v>144</v>
      </c>
      <c r="B82" s="6">
        <v>955</v>
      </c>
      <c r="C82" s="50" t="s">
        <v>76</v>
      </c>
      <c r="D82" s="50">
        <v>4409900</v>
      </c>
      <c r="E82" s="50" t="s">
        <v>145</v>
      </c>
      <c r="F82" s="66">
        <v>628.3</v>
      </c>
      <c r="G82" s="67">
        <v>626</v>
      </c>
      <c r="H82" s="63">
        <f t="shared" si="8"/>
        <v>99.63393283463314</v>
      </c>
    </row>
    <row r="83" spans="1:8" ht="15.75">
      <c r="A83" s="51" t="s">
        <v>146</v>
      </c>
      <c r="B83" s="6">
        <v>955</v>
      </c>
      <c r="C83" s="50" t="s">
        <v>76</v>
      </c>
      <c r="D83" s="50">
        <v>4409900</v>
      </c>
      <c r="E83" s="50" t="s">
        <v>147</v>
      </c>
      <c r="F83" s="66">
        <f>F84</f>
        <v>5.8</v>
      </c>
      <c r="G83" s="67">
        <f>G84</f>
        <v>5.8</v>
      </c>
      <c r="H83" s="63">
        <f t="shared" si="8"/>
        <v>100</v>
      </c>
    </row>
    <row r="84" spans="1:8" ht="31.5">
      <c r="A84" s="51" t="s">
        <v>148</v>
      </c>
      <c r="B84" s="6">
        <v>955</v>
      </c>
      <c r="C84" s="50" t="s">
        <v>76</v>
      </c>
      <c r="D84" s="50">
        <v>4409900</v>
      </c>
      <c r="E84" s="50" t="s">
        <v>149</v>
      </c>
      <c r="F84" s="66">
        <v>5.8</v>
      </c>
      <c r="G84" s="67">
        <v>5.8</v>
      </c>
      <c r="H84" s="63">
        <f t="shared" si="8"/>
        <v>100</v>
      </c>
    </row>
    <row r="85" spans="1:8" ht="15.75">
      <c r="A85" s="49" t="s">
        <v>58</v>
      </c>
      <c r="B85" s="6">
        <v>955</v>
      </c>
      <c r="C85" s="50" t="s">
        <v>76</v>
      </c>
      <c r="D85" s="50">
        <v>4420000</v>
      </c>
      <c r="E85" s="50" t="s">
        <v>62</v>
      </c>
      <c r="F85" s="66">
        <f aca="true" t="shared" si="9" ref="F85:G87">F86</f>
        <v>402.6</v>
      </c>
      <c r="G85" s="67">
        <f t="shared" si="9"/>
        <v>402.6</v>
      </c>
      <c r="H85" s="63">
        <f t="shared" si="8"/>
        <v>100</v>
      </c>
    </row>
    <row r="86" spans="1:8" ht="31.5">
      <c r="A86" s="49" t="s">
        <v>57</v>
      </c>
      <c r="B86" s="6">
        <v>955</v>
      </c>
      <c r="C86" s="50" t="s">
        <v>76</v>
      </c>
      <c r="D86" s="50">
        <v>4429900</v>
      </c>
      <c r="E86" s="50" t="s">
        <v>62</v>
      </c>
      <c r="F86" s="66">
        <f t="shared" si="9"/>
        <v>402.6</v>
      </c>
      <c r="G86" s="67">
        <f t="shared" si="9"/>
        <v>402.6</v>
      </c>
      <c r="H86" s="63">
        <f t="shared" si="8"/>
        <v>100</v>
      </c>
    </row>
    <row r="87" spans="1:8" ht="110.25">
      <c r="A87" s="49" t="s">
        <v>136</v>
      </c>
      <c r="B87" s="6">
        <v>955</v>
      </c>
      <c r="C87" s="50" t="s">
        <v>76</v>
      </c>
      <c r="D87" s="50">
        <v>4429900</v>
      </c>
      <c r="E87" s="50" t="s">
        <v>137</v>
      </c>
      <c r="F87" s="66">
        <f t="shared" si="9"/>
        <v>402.6</v>
      </c>
      <c r="G87" s="67">
        <f t="shared" si="9"/>
        <v>402.6</v>
      </c>
      <c r="H87" s="63">
        <f t="shared" si="8"/>
        <v>100</v>
      </c>
    </row>
    <row r="88" spans="1:8" ht="47.25">
      <c r="A88" s="49" t="s">
        <v>138</v>
      </c>
      <c r="B88" s="6">
        <v>955</v>
      </c>
      <c r="C88" s="50" t="s">
        <v>76</v>
      </c>
      <c r="D88" s="50">
        <v>4429900</v>
      </c>
      <c r="E88" s="50" t="s">
        <v>139</v>
      </c>
      <c r="F88" s="66">
        <v>402.6</v>
      </c>
      <c r="G88" s="67">
        <v>402.6</v>
      </c>
      <c r="H88" s="63">
        <f t="shared" si="8"/>
        <v>100</v>
      </c>
    </row>
    <row r="89" spans="1:8" ht="31.5">
      <c r="A89" s="47" t="s">
        <v>82</v>
      </c>
      <c r="B89" s="6">
        <v>955</v>
      </c>
      <c r="C89" s="48" t="s">
        <v>107</v>
      </c>
      <c r="D89" s="48" t="s">
        <v>61</v>
      </c>
      <c r="E89" s="48" t="s">
        <v>62</v>
      </c>
      <c r="F89" s="65">
        <f>F90+F97</f>
        <v>1101</v>
      </c>
      <c r="G89" s="65">
        <f>G90+G97</f>
        <v>960</v>
      </c>
      <c r="H89" s="63">
        <f t="shared" si="8"/>
        <v>87.19346049046321</v>
      </c>
    </row>
    <row r="90" spans="1:8" ht="31.5">
      <c r="A90" s="49" t="s">
        <v>31</v>
      </c>
      <c r="B90" s="6">
        <v>955</v>
      </c>
      <c r="C90" s="50" t="s">
        <v>107</v>
      </c>
      <c r="D90" s="50" t="s">
        <v>32</v>
      </c>
      <c r="E90" s="50" t="s">
        <v>62</v>
      </c>
      <c r="F90" s="66">
        <f>F91+F94</f>
        <v>401</v>
      </c>
      <c r="G90" s="66">
        <f>G91+G94</f>
        <v>330</v>
      </c>
      <c r="H90" s="63">
        <f t="shared" si="8"/>
        <v>82.29426433915212</v>
      </c>
    </row>
    <row r="91" spans="1:8" ht="94.5">
      <c r="A91" s="49" t="s">
        <v>45</v>
      </c>
      <c r="B91" s="6">
        <v>955</v>
      </c>
      <c r="C91" s="50" t="s">
        <v>107</v>
      </c>
      <c r="D91" s="50" t="s">
        <v>46</v>
      </c>
      <c r="E91" s="50" t="s">
        <v>62</v>
      </c>
      <c r="F91" s="66">
        <f>F92</f>
        <v>6</v>
      </c>
      <c r="G91" s="67">
        <f>G92</f>
        <v>0</v>
      </c>
      <c r="H91" s="63">
        <f t="shared" si="8"/>
        <v>0</v>
      </c>
    </row>
    <row r="92" spans="1:8" ht="47.25">
      <c r="A92" s="49" t="s">
        <v>142</v>
      </c>
      <c r="B92" s="6">
        <v>955</v>
      </c>
      <c r="C92" s="50" t="s">
        <v>107</v>
      </c>
      <c r="D92" s="50" t="s">
        <v>46</v>
      </c>
      <c r="E92" s="50" t="s">
        <v>143</v>
      </c>
      <c r="F92" s="66">
        <f>F93</f>
        <v>6</v>
      </c>
      <c r="G92" s="67">
        <f>G93</f>
        <v>0</v>
      </c>
      <c r="H92" s="63">
        <f t="shared" si="8"/>
        <v>0</v>
      </c>
    </row>
    <row r="93" spans="1:8" ht="47.25">
      <c r="A93" s="49" t="s">
        <v>144</v>
      </c>
      <c r="B93" s="6">
        <v>955</v>
      </c>
      <c r="C93" s="50" t="s">
        <v>107</v>
      </c>
      <c r="D93" s="50" t="s">
        <v>46</v>
      </c>
      <c r="E93" s="50" t="s">
        <v>145</v>
      </c>
      <c r="F93" s="66">
        <v>6</v>
      </c>
      <c r="G93" s="67"/>
      <c r="H93" s="63">
        <f t="shared" si="8"/>
        <v>0</v>
      </c>
    </row>
    <row r="94" spans="1:8" ht="78.75">
      <c r="A94" s="49" t="s">
        <v>174</v>
      </c>
      <c r="B94" s="6">
        <v>955</v>
      </c>
      <c r="C94" s="50" t="s">
        <v>107</v>
      </c>
      <c r="D94" s="50" t="s">
        <v>175</v>
      </c>
      <c r="E94" s="50" t="s">
        <v>62</v>
      </c>
      <c r="F94" s="66">
        <f>F95</f>
        <v>395</v>
      </c>
      <c r="G94" s="66">
        <f>G95</f>
        <v>330</v>
      </c>
      <c r="H94" s="63">
        <f t="shared" si="8"/>
        <v>83.54430379746836</v>
      </c>
    </row>
    <row r="95" spans="1:8" ht="47.25">
      <c r="A95" s="49" t="s">
        <v>142</v>
      </c>
      <c r="B95" s="6">
        <v>955</v>
      </c>
      <c r="C95" s="50" t="s">
        <v>107</v>
      </c>
      <c r="D95" s="50" t="s">
        <v>175</v>
      </c>
      <c r="E95" s="50" t="s">
        <v>143</v>
      </c>
      <c r="F95" s="66">
        <f>F96</f>
        <v>395</v>
      </c>
      <c r="G95" s="66">
        <f>G96</f>
        <v>330</v>
      </c>
      <c r="H95" s="63">
        <f t="shared" si="8"/>
        <v>83.54430379746836</v>
      </c>
    </row>
    <row r="96" spans="1:8" ht="47.25">
      <c r="A96" s="49" t="s">
        <v>144</v>
      </c>
      <c r="B96" s="6">
        <v>955</v>
      </c>
      <c r="C96" s="50" t="s">
        <v>107</v>
      </c>
      <c r="D96" s="50" t="s">
        <v>175</v>
      </c>
      <c r="E96" s="50" t="s">
        <v>145</v>
      </c>
      <c r="F96" s="66">
        <v>395</v>
      </c>
      <c r="G96" s="67">
        <v>330</v>
      </c>
      <c r="H96" s="63">
        <f t="shared" si="8"/>
        <v>83.54430379746836</v>
      </c>
    </row>
    <row r="97" spans="1:8" ht="126">
      <c r="A97" s="49" t="s">
        <v>183</v>
      </c>
      <c r="B97" s="6">
        <v>955</v>
      </c>
      <c r="C97" s="50" t="s">
        <v>107</v>
      </c>
      <c r="D97" s="50" t="s">
        <v>184</v>
      </c>
      <c r="E97" s="50" t="s">
        <v>62</v>
      </c>
      <c r="F97" s="66">
        <f>F98</f>
        <v>700</v>
      </c>
      <c r="G97" s="66">
        <f>G98</f>
        <v>630</v>
      </c>
      <c r="H97" s="63">
        <f t="shared" si="8"/>
        <v>90</v>
      </c>
    </row>
    <row r="98" spans="1:8" ht="47.25">
      <c r="A98" s="49" t="s">
        <v>142</v>
      </c>
      <c r="B98" s="6">
        <v>955</v>
      </c>
      <c r="C98" s="50" t="s">
        <v>107</v>
      </c>
      <c r="D98" s="50" t="s">
        <v>184</v>
      </c>
      <c r="E98" s="50" t="s">
        <v>143</v>
      </c>
      <c r="F98" s="66">
        <f>F99</f>
        <v>700</v>
      </c>
      <c r="G98" s="66">
        <f>G99</f>
        <v>630</v>
      </c>
      <c r="H98" s="63">
        <f t="shared" si="8"/>
        <v>90</v>
      </c>
    </row>
    <row r="99" spans="1:8" ht="47.25">
      <c r="A99" s="49" t="s">
        <v>144</v>
      </c>
      <c r="B99" s="6">
        <v>955</v>
      </c>
      <c r="C99" s="50" t="s">
        <v>107</v>
      </c>
      <c r="D99" s="50" t="s">
        <v>184</v>
      </c>
      <c r="E99" s="50" t="s">
        <v>145</v>
      </c>
      <c r="F99" s="66">
        <v>700</v>
      </c>
      <c r="G99" s="67">
        <v>630</v>
      </c>
      <c r="H99" s="63">
        <f t="shared" si="8"/>
        <v>90</v>
      </c>
    </row>
    <row r="100" spans="1:8" ht="15.75">
      <c r="A100" s="56" t="s">
        <v>170</v>
      </c>
      <c r="B100" s="56"/>
      <c r="C100" s="57"/>
      <c r="D100" s="57"/>
      <c r="E100" s="57"/>
      <c r="F100" s="64">
        <f>F14+F34+F43+F49+F57+F75</f>
        <v>6898.48</v>
      </c>
      <c r="G100" s="64">
        <f>G14+G34+G43+G49+G57+G75</f>
        <v>6520.1</v>
      </c>
      <c r="H100" s="58">
        <f t="shared" si="8"/>
        <v>94.51502359940162</v>
      </c>
    </row>
  </sheetData>
  <sheetProtection/>
  <mergeCells count="5">
    <mergeCell ref="A9:I9"/>
    <mergeCell ref="E2:H2"/>
    <mergeCell ref="E1:H1"/>
    <mergeCell ref="E3:H3"/>
    <mergeCell ref="A8:I8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27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5.875" style="0" customWidth="1"/>
    <col min="2" max="2" width="62.625" style="0" customWidth="1"/>
  </cols>
  <sheetData>
    <row r="1" spans="1:5" ht="15">
      <c r="A1" s="24"/>
      <c r="B1" s="96" t="s">
        <v>53</v>
      </c>
      <c r="C1" s="96"/>
      <c r="D1" s="96"/>
      <c r="E1" s="96"/>
    </row>
    <row r="2" spans="1:5" ht="15">
      <c r="A2" s="24"/>
      <c r="B2" s="96" t="s">
        <v>49</v>
      </c>
      <c r="C2" s="96"/>
      <c r="D2" s="96"/>
      <c r="E2" s="96"/>
    </row>
    <row r="3" spans="1:5" ht="15">
      <c r="A3" s="24"/>
      <c r="B3" s="14"/>
      <c r="C3" s="14"/>
      <c r="D3" s="14"/>
      <c r="E3" s="14" t="s">
        <v>50</v>
      </c>
    </row>
    <row r="4" spans="1:5" ht="15">
      <c r="A4" s="24"/>
      <c r="B4" s="96" t="s">
        <v>51</v>
      </c>
      <c r="C4" s="96"/>
      <c r="D4" s="96"/>
      <c r="E4" s="96"/>
    </row>
    <row r="5" spans="1:5" ht="15">
      <c r="A5" s="25"/>
      <c r="B5" s="96" t="s">
        <v>192</v>
      </c>
      <c r="C5" s="96"/>
      <c r="D5" s="96"/>
      <c r="E5" s="96"/>
    </row>
    <row r="6" spans="1:5" ht="14.25">
      <c r="A6" s="100" t="s">
        <v>80</v>
      </c>
      <c r="B6" s="100"/>
      <c r="C6" s="100"/>
      <c r="D6" s="100"/>
      <c r="E6" s="100"/>
    </row>
    <row r="7" spans="1:5" ht="30" customHeight="1">
      <c r="A7" s="101" t="s">
        <v>187</v>
      </c>
      <c r="B7" s="101"/>
      <c r="C7" s="101"/>
      <c r="D7" s="101"/>
      <c r="E7" s="101"/>
    </row>
    <row r="8" spans="1:5" ht="15">
      <c r="A8" s="24"/>
      <c r="B8" s="26"/>
      <c r="C8" s="26"/>
      <c r="D8" s="9"/>
      <c r="E8" s="27" t="s">
        <v>59</v>
      </c>
    </row>
    <row r="9" spans="1:5" ht="60">
      <c r="A9" s="76"/>
      <c r="B9" s="77"/>
      <c r="C9" s="6" t="s">
        <v>172</v>
      </c>
      <c r="D9" s="6" t="s">
        <v>188</v>
      </c>
      <c r="E9" s="6" t="s">
        <v>3</v>
      </c>
    </row>
    <row r="10" spans="1:5" ht="15.75">
      <c r="A10" s="46" t="s">
        <v>63</v>
      </c>
      <c r="B10" s="45" t="s">
        <v>113</v>
      </c>
      <c r="C10" s="72">
        <f>C11</f>
        <v>42.5</v>
      </c>
      <c r="D10" s="72">
        <f>D11</f>
        <v>28.5</v>
      </c>
      <c r="E10" s="72">
        <f>D10/C10*100</f>
        <v>67.05882352941175</v>
      </c>
    </row>
    <row r="11" spans="1:5" ht="15.75">
      <c r="A11" s="50" t="s">
        <v>77</v>
      </c>
      <c r="B11" s="49" t="s">
        <v>81</v>
      </c>
      <c r="C11" s="73">
        <f>C12</f>
        <v>42.5</v>
      </c>
      <c r="D11" s="72">
        <f>D12</f>
        <v>28.5</v>
      </c>
      <c r="E11" s="72">
        <f aca="true" t="shared" si="0" ref="E11:E27">D11/C11*100</f>
        <v>67.05882352941175</v>
      </c>
    </row>
    <row r="12" spans="1:5" ht="47.25">
      <c r="A12" s="50"/>
      <c r="B12" s="49" t="s">
        <v>33</v>
      </c>
      <c r="C12" s="73">
        <v>42.5</v>
      </c>
      <c r="D12" s="73">
        <v>28.5</v>
      </c>
      <c r="E12" s="72">
        <f t="shared" si="0"/>
        <v>67.05882352941175</v>
      </c>
    </row>
    <row r="13" spans="1:5" ht="31.5">
      <c r="A13" s="57" t="s">
        <v>69</v>
      </c>
      <c r="B13" s="45" t="s">
        <v>116</v>
      </c>
      <c r="C13" s="72">
        <f>C14</f>
        <v>30</v>
      </c>
      <c r="D13" s="72">
        <f>D14</f>
        <v>0</v>
      </c>
      <c r="E13" s="72">
        <f t="shared" si="0"/>
        <v>0</v>
      </c>
    </row>
    <row r="14" spans="1:5" ht="15.75">
      <c r="A14" s="50" t="s">
        <v>37</v>
      </c>
      <c r="B14" s="49" t="s">
        <v>36</v>
      </c>
      <c r="C14" s="73">
        <f>C15</f>
        <v>30</v>
      </c>
      <c r="D14" s="73">
        <f>D15</f>
        <v>0</v>
      </c>
      <c r="E14" s="72">
        <f t="shared" si="0"/>
        <v>0</v>
      </c>
    </row>
    <row r="15" spans="1:5" ht="63">
      <c r="A15" s="50"/>
      <c r="B15" s="49" t="s">
        <v>156</v>
      </c>
      <c r="C15" s="73">
        <v>30</v>
      </c>
      <c r="D15" s="73"/>
      <c r="E15" s="72">
        <f t="shared" si="0"/>
        <v>0</v>
      </c>
    </row>
    <row r="16" spans="1:5" ht="15.75">
      <c r="A16" s="57" t="s">
        <v>70</v>
      </c>
      <c r="B16" s="74" t="s">
        <v>117</v>
      </c>
      <c r="C16" s="64">
        <f>C17</f>
        <v>1509</v>
      </c>
      <c r="D16" s="64">
        <f>D17</f>
        <v>1447.2</v>
      </c>
      <c r="E16" s="72">
        <f t="shared" si="0"/>
        <v>95.90457256461234</v>
      </c>
    </row>
    <row r="17" spans="1:5" ht="15.75">
      <c r="A17" s="50" t="s">
        <v>71</v>
      </c>
      <c r="B17" s="52" t="s">
        <v>39</v>
      </c>
      <c r="C17" s="73">
        <f>C18</f>
        <v>1509</v>
      </c>
      <c r="D17" s="73">
        <f>D18</f>
        <v>1447.2</v>
      </c>
      <c r="E17" s="72">
        <f t="shared" si="0"/>
        <v>95.90457256461234</v>
      </c>
    </row>
    <row r="18" spans="1:5" ht="63">
      <c r="A18" s="50"/>
      <c r="B18" s="49" t="s">
        <v>164</v>
      </c>
      <c r="C18" s="73">
        <v>1509</v>
      </c>
      <c r="D18" s="73">
        <v>1447.2</v>
      </c>
      <c r="E18" s="72">
        <f t="shared" si="0"/>
        <v>95.90457256461234</v>
      </c>
    </row>
    <row r="19" spans="1:5" ht="15.75">
      <c r="A19" s="46" t="s">
        <v>72</v>
      </c>
      <c r="B19" s="74" t="s">
        <v>79</v>
      </c>
      <c r="C19" s="72">
        <f>C20</f>
        <v>2.5</v>
      </c>
      <c r="D19" s="72">
        <f>D20</f>
        <v>0</v>
      </c>
      <c r="E19" s="72">
        <f t="shared" si="0"/>
        <v>0</v>
      </c>
    </row>
    <row r="20" spans="1:5" ht="31.5">
      <c r="A20" s="50" t="s">
        <v>74</v>
      </c>
      <c r="B20" s="49" t="s">
        <v>1</v>
      </c>
      <c r="C20" s="73">
        <f>C21</f>
        <v>2.5</v>
      </c>
      <c r="D20" s="73">
        <f>D21</f>
        <v>0</v>
      </c>
      <c r="E20" s="72">
        <f t="shared" si="0"/>
        <v>0</v>
      </c>
    </row>
    <row r="21" spans="1:5" ht="47.25">
      <c r="A21" s="50"/>
      <c r="B21" s="49" t="s">
        <v>168</v>
      </c>
      <c r="C21" s="73">
        <v>2.5</v>
      </c>
      <c r="D21" s="73"/>
      <c r="E21" s="72">
        <f t="shared" si="0"/>
        <v>0</v>
      </c>
    </row>
    <row r="22" spans="1:5" ht="15.75">
      <c r="A22" s="46" t="s">
        <v>75</v>
      </c>
      <c r="B22" s="45" t="s">
        <v>85</v>
      </c>
      <c r="C22" s="72">
        <f>C23</f>
        <v>1101</v>
      </c>
      <c r="D22" s="72">
        <f>D23</f>
        <v>960</v>
      </c>
      <c r="E22" s="72">
        <f t="shared" si="0"/>
        <v>87.19346049046321</v>
      </c>
    </row>
    <row r="23" spans="1:5" ht="15.75">
      <c r="A23" s="50" t="s">
        <v>107</v>
      </c>
      <c r="B23" s="49" t="s">
        <v>82</v>
      </c>
      <c r="C23" s="73">
        <f>C24+C25</f>
        <v>1101</v>
      </c>
      <c r="D23" s="73">
        <f>D24+D25</f>
        <v>960</v>
      </c>
      <c r="E23" s="73">
        <f>E24+E25</f>
        <v>87.67123287671232</v>
      </c>
    </row>
    <row r="24" spans="1:5" ht="63">
      <c r="A24" s="50"/>
      <c r="B24" s="49" t="s">
        <v>45</v>
      </c>
      <c r="C24" s="73">
        <v>6</v>
      </c>
      <c r="D24" s="73"/>
      <c r="E24" s="72">
        <f t="shared" si="0"/>
        <v>0</v>
      </c>
    </row>
    <row r="25" spans="1:5" ht="47.25">
      <c r="A25" s="50"/>
      <c r="B25" s="49" t="s">
        <v>174</v>
      </c>
      <c r="C25" s="73">
        <v>1095</v>
      </c>
      <c r="D25" s="73">
        <v>960</v>
      </c>
      <c r="E25" s="72">
        <f t="shared" si="0"/>
        <v>87.67123287671232</v>
      </c>
    </row>
    <row r="26" spans="1:5" ht="15.75">
      <c r="A26" s="50"/>
      <c r="B26" s="49"/>
      <c r="C26" s="73"/>
      <c r="D26" s="73"/>
      <c r="E26" s="72"/>
    </row>
    <row r="27" spans="1:5" ht="15.75">
      <c r="A27" s="50"/>
      <c r="B27" s="75" t="s">
        <v>83</v>
      </c>
      <c r="C27" s="72">
        <f>C22+C19+C13+C10+C16</f>
        <v>2685</v>
      </c>
      <c r="D27" s="72">
        <f>D22+D19+D13+D10+D16</f>
        <v>2435.7</v>
      </c>
      <c r="E27" s="72">
        <f t="shared" si="0"/>
        <v>90.71508379888267</v>
      </c>
    </row>
  </sheetData>
  <sheetProtection/>
  <mergeCells count="6">
    <mergeCell ref="A6:E6"/>
    <mergeCell ref="A7:E7"/>
    <mergeCell ref="B1:E1"/>
    <mergeCell ref="B2:E2"/>
    <mergeCell ref="B4:E4"/>
    <mergeCell ref="B5:E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BOD</cp:lastModifiedBy>
  <cp:lastPrinted>2002-12-31T15:31:30Z</cp:lastPrinted>
  <dcterms:created xsi:type="dcterms:W3CDTF">2008-10-27T01:25:53Z</dcterms:created>
  <dcterms:modified xsi:type="dcterms:W3CDTF">2002-12-31T15:31:51Z</dcterms:modified>
  <cp:category/>
  <cp:version/>
  <cp:contentType/>
  <cp:contentStatus/>
</cp:coreProperties>
</file>